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Sallie\Downloads\"/>
    </mc:Choice>
  </mc:AlternateContent>
  <xr:revisionPtr revIDLastSave="0" documentId="13_ncr:1_{523EF325-C07E-4E08-8164-A82BF65A9B5D}" xr6:coauthVersionLast="45" xr6:coauthVersionMax="45" xr10:uidLastSave="{00000000-0000-0000-0000-000000000000}"/>
  <bookViews>
    <workbookView xWindow="29535" yWindow="1680" windowWidth="24735" windowHeight="11385" activeTab="1" xr2:uid="{00000000-000D-0000-FFFF-FFFF00000000}"/>
  </bookViews>
  <sheets>
    <sheet name="20-21" sheetId="1" r:id="rId1"/>
    <sheet name="19-20" sheetId="2" r:id="rId2"/>
    <sheet name="18-19" sheetId="3" r:id="rId3"/>
    <sheet name="17-18" sheetId="4" r:id="rId4"/>
    <sheet name="16-17" sheetId="5" r:id="rId5"/>
  </sheets>
  <definedNames>
    <definedName name="_xlnm._FilterDatabase" localSheetId="4" hidden="1">'16-17'!$A$1:$F$164</definedName>
    <definedName name="_xlnm._FilterDatabase" localSheetId="3" hidden="1">'17-18'!$A$1:$F$166</definedName>
    <definedName name="_xlnm._FilterDatabase" localSheetId="2" hidden="1">'18-19'!$A$1:$F$161</definedName>
    <definedName name="_xlnm._FilterDatabase" localSheetId="1" hidden="1">'19-20'!$A$1:$F$155</definedName>
    <definedName name="_xlnm._FilterDatabase" localSheetId="0" hidden="1">'20-21'!$A$1:$F$161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66" i="5" l="1"/>
  <c r="S164" i="5"/>
  <c r="P164" i="5"/>
  <c r="O164" i="5"/>
  <c r="X164" i="5" s="1"/>
  <c r="N164" i="5"/>
  <c r="W164" i="5" s="1"/>
  <c r="M164" i="5"/>
  <c r="T164" i="5" s="1"/>
  <c r="Y164" i="5" s="1"/>
  <c r="L164" i="5"/>
  <c r="W163" i="5"/>
  <c r="T163" i="5"/>
  <c r="S163" i="5"/>
  <c r="P163" i="5"/>
  <c r="O163" i="5"/>
  <c r="X163" i="5" s="1"/>
  <c r="N163" i="5"/>
  <c r="M163" i="5"/>
  <c r="L163" i="5"/>
  <c r="X162" i="5"/>
  <c r="W162" i="5"/>
  <c r="O162" i="5"/>
  <c r="N162" i="5"/>
  <c r="M162" i="5"/>
  <c r="L162" i="5"/>
  <c r="S162" i="5" s="1"/>
  <c r="O161" i="5"/>
  <c r="X161" i="5" s="1"/>
  <c r="N161" i="5"/>
  <c r="W161" i="5" s="1"/>
  <c r="M161" i="5"/>
  <c r="T161" i="5" s="1"/>
  <c r="L161" i="5"/>
  <c r="S161" i="5" s="1"/>
  <c r="S160" i="5"/>
  <c r="P160" i="5"/>
  <c r="O160" i="5"/>
  <c r="X160" i="5" s="1"/>
  <c r="N160" i="5"/>
  <c r="W160" i="5" s="1"/>
  <c r="M160" i="5"/>
  <c r="T160" i="5" s="1"/>
  <c r="Y160" i="5" s="1"/>
  <c r="L160" i="5"/>
  <c r="W159" i="5"/>
  <c r="T159" i="5"/>
  <c r="S159" i="5"/>
  <c r="P159" i="5"/>
  <c r="O159" i="5"/>
  <c r="X159" i="5" s="1"/>
  <c r="N159" i="5"/>
  <c r="M159" i="5"/>
  <c r="L159" i="5"/>
  <c r="X158" i="5"/>
  <c r="W158" i="5"/>
  <c r="O158" i="5"/>
  <c r="N158" i="5"/>
  <c r="M158" i="5"/>
  <c r="L158" i="5"/>
  <c r="S158" i="5" s="1"/>
  <c r="O157" i="5"/>
  <c r="X157" i="5" s="1"/>
  <c r="N157" i="5"/>
  <c r="W157" i="5" s="1"/>
  <c r="M157" i="5"/>
  <c r="T157" i="5" s="1"/>
  <c r="L157" i="5"/>
  <c r="S157" i="5" s="1"/>
  <c r="S156" i="5"/>
  <c r="P156" i="5"/>
  <c r="O156" i="5"/>
  <c r="X156" i="5" s="1"/>
  <c r="N156" i="5"/>
  <c r="W156" i="5" s="1"/>
  <c r="M156" i="5"/>
  <c r="T156" i="5" s="1"/>
  <c r="Y156" i="5" s="1"/>
  <c r="L156" i="5"/>
  <c r="W155" i="5"/>
  <c r="T155" i="5"/>
  <c r="S155" i="5"/>
  <c r="P155" i="5"/>
  <c r="O155" i="5"/>
  <c r="X155" i="5" s="1"/>
  <c r="N155" i="5"/>
  <c r="M155" i="5"/>
  <c r="L155" i="5"/>
  <c r="X154" i="5"/>
  <c r="W154" i="5"/>
  <c r="O154" i="5"/>
  <c r="N154" i="5"/>
  <c r="M154" i="5"/>
  <c r="L154" i="5"/>
  <c r="S154" i="5" s="1"/>
  <c r="O153" i="5"/>
  <c r="X153" i="5" s="1"/>
  <c r="N153" i="5"/>
  <c r="W153" i="5" s="1"/>
  <c r="M153" i="5"/>
  <c r="T153" i="5" s="1"/>
  <c r="L153" i="5"/>
  <c r="S153" i="5" s="1"/>
  <c r="S152" i="5"/>
  <c r="P152" i="5"/>
  <c r="O152" i="5"/>
  <c r="X152" i="5" s="1"/>
  <c r="N152" i="5"/>
  <c r="W152" i="5" s="1"/>
  <c r="M152" i="5"/>
  <c r="T152" i="5" s="1"/>
  <c r="L152" i="5"/>
  <c r="W151" i="5"/>
  <c r="T151" i="5"/>
  <c r="S151" i="5"/>
  <c r="P151" i="5"/>
  <c r="O151" i="5"/>
  <c r="X151" i="5" s="1"/>
  <c r="N151" i="5"/>
  <c r="M151" i="5"/>
  <c r="L151" i="5"/>
  <c r="X150" i="5"/>
  <c r="W150" i="5"/>
  <c r="O150" i="5"/>
  <c r="N150" i="5"/>
  <c r="M150" i="5"/>
  <c r="L150" i="5"/>
  <c r="S150" i="5" s="1"/>
  <c r="O149" i="5"/>
  <c r="X149" i="5" s="1"/>
  <c r="N149" i="5"/>
  <c r="W149" i="5" s="1"/>
  <c r="M149" i="5"/>
  <c r="T149" i="5" s="1"/>
  <c r="Y149" i="5" s="1"/>
  <c r="L149" i="5"/>
  <c r="S149" i="5" s="1"/>
  <c r="S148" i="5"/>
  <c r="P148" i="5"/>
  <c r="O148" i="5"/>
  <c r="X148" i="5" s="1"/>
  <c r="N148" i="5"/>
  <c r="W148" i="5" s="1"/>
  <c r="M148" i="5"/>
  <c r="T148" i="5" s="1"/>
  <c r="L148" i="5"/>
  <c r="W147" i="5"/>
  <c r="T147" i="5"/>
  <c r="S147" i="5"/>
  <c r="P147" i="5"/>
  <c r="O147" i="5"/>
  <c r="X147" i="5" s="1"/>
  <c r="N147" i="5"/>
  <c r="M147" i="5"/>
  <c r="L147" i="5"/>
  <c r="X146" i="5"/>
  <c r="W146" i="5"/>
  <c r="O146" i="5"/>
  <c r="N146" i="5"/>
  <c r="M146" i="5"/>
  <c r="L146" i="5"/>
  <c r="S146" i="5" s="1"/>
  <c r="O145" i="5"/>
  <c r="X145" i="5" s="1"/>
  <c r="N145" i="5"/>
  <c r="W145" i="5" s="1"/>
  <c r="M145" i="5"/>
  <c r="T145" i="5" s="1"/>
  <c r="L145" i="5"/>
  <c r="S145" i="5" s="1"/>
  <c r="S144" i="5"/>
  <c r="P144" i="5"/>
  <c r="O144" i="5"/>
  <c r="X144" i="5" s="1"/>
  <c r="N144" i="5"/>
  <c r="W144" i="5" s="1"/>
  <c r="M144" i="5"/>
  <c r="T144" i="5" s="1"/>
  <c r="L144" i="5"/>
  <c r="W143" i="5"/>
  <c r="T143" i="5"/>
  <c r="S143" i="5"/>
  <c r="P143" i="5"/>
  <c r="O143" i="5"/>
  <c r="X143" i="5" s="1"/>
  <c r="N143" i="5"/>
  <c r="M143" i="5"/>
  <c r="L143" i="5"/>
  <c r="X142" i="5"/>
  <c r="W142" i="5"/>
  <c r="O142" i="5"/>
  <c r="N142" i="5"/>
  <c r="M142" i="5"/>
  <c r="L142" i="5"/>
  <c r="S142" i="5" s="1"/>
  <c r="O141" i="5"/>
  <c r="X141" i="5" s="1"/>
  <c r="N141" i="5"/>
  <c r="W141" i="5" s="1"/>
  <c r="M141" i="5"/>
  <c r="T141" i="5" s="1"/>
  <c r="Y141" i="5" s="1"/>
  <c r="L141" i="5"/>
  <c r="S141" i="5" s="1"/>
  <c r="S140" i="5"/>
  <c r="P140" i="5"/>
  <c r="O140" i="5"/>
  <c r="X140" i="5" s="1"/>
  <c r="N140" i="5"/>
  <c r="W140" i="5" s="1"/>
  <c r="M140" i="5"/>
  <c r="T140" i="5" s="1"/>
  <c r="Y140" i="5" s="1"/>
  <c r="L140" i="5"/>
  <c r="W139" i="5"/>
  <c r="T139" i="5"/>
  <c r="Y139" i="5" s="1"/>
  <c r="S139" i="5"/>
  <c r="P139" i="5"/>
  <c r="O139" i="5"/>
  <c r="X139" i="5" s="1"/>
  <c r="N139" i="5"/>
  <c r="M139" i="5"/>
  <c r="L139" i="5"/>
  <c r="X138" i="5"/>
  <c r="W138" i="5"/>
  <c r="O138" i="5"/>
  <c r="N138" i="5"/>
  <c r="M138" i="5"/>
  <c r="L138" i="5"/>
  <c r="S138" i="5" s="1"/>
  <c r="O137" i="5"/>
  <c r="X137" i="5" s="1"/>
  <c r="N137" i="5"/>
  <c r="W137" i="5" s="1"/>
  <c r="M137" i="5"/>
  <c r="T137" i="5" s="1"/>
  <c r="Y137" i="5" s="1"/>
  <c r="L137" i="5"/>
  <c r="S137" i="5" s="1"/>
  <c r="S136" i="5"/>
  <c r="P136" i="5"/>
  <c r="O136" i="5"/>
  <c r="X136" i="5" s="1"/>
  <c r="N136" i="5"/>
  <c r="W136" i="5" s="1"/>
  <c r="M136" i="5"/>
  <c r="T136" i="5" s="1"/>
  <c r="Y136" i="5" s="1"/>
  <c r="L136" i="5"/>
  <c r="W135" i="5"/>
  <c r="T135" i="5"/>
  <c r="Y135" i="5" s="1"/>
  <c r="S135" i="5"/>
  <c r="P135" i="5"/>
  <c r="O135" i="5"/>
  <c r="X135" i="5" s="1"/>
  <c r="N135" i="5"/>
  <c r="M135" i="5"/>
  <c r="L135" i="5"/>
  <c r="X134" i="5"/>
  <c r="W134" i="5"/>
  <c r="O134" i="5"/>
  <c r="N134" i="5"/>
  <c r="M134" i="5"/>
  <c r="L134" i="5"/>
  <c r="S134" i="5" s="1"/>
  <c r="O133" i="5"/>
  <c r="X133" i="5" s="1"/>
  <c r="N133" i="5"/>
  <c r="W133" i="5" s="1"/>
  <c r="M133" i="5"/>
  <c r="T133" i="5" s="1"/>
  <c r="Y133" i="5" s="1"/>
  <c r="L133" i="5"/>
  <c r="S133" i="5" s="1"/>
  <c r="S132" i="5"/>
  <c r="P132" i="5"/>
  <c r="O132" i="5"/>
  <c r="X132" i="5" s="1"/>
  <c r="N132" i="5"/>
  <c r="W132" i="5" s="1"/>
  <c r="M132" i="5"/>
  <c r="T132" i="5" s="1"/>
  <c r="Y132" i="5" s="1"/>
  <c r="L132" i="5"/>
  <c r="W131" i="5"/>
  <c r="T131" i="5"/>
  <c r="S131" i="5"/>
  <c r="P131" i="5"/>
  <c r="O131" i="5"/>
  <c r="X131" i="5" s="1"/>
  <c r="N131" i="5"/>
  <c r="M131" i="5"/>
  <c r="L131" i="5"/>
  <c r="X130" i="5"/>
  <c r="W130" i="5"/>
  <c r="O130" i="5"/>
  <c r="N130" i="5"/>
  <c r="M130" i="5"/>
  <c r="L130" i="5"/>
  <c r="S130" i="5" s="1"/>
  <c r="O129" i="5"/>
  <c r="X129" i="5" s="1"/>
  <c r="N129" i="5"/>
  <c r="W129" i="5" s="1"/>
  <c r="M129" i="5"/>
  <c r="T129" i="5" s="1"/>
  <c r="L129" i="5"/>
  <c r="S129" i="5" s="1"/>
  <c r="S128" i="5"/>
  <c r="P128" i="5"/>
  <c r="O128" i="5"/>
  <c r="X128" i="5" s="1"/>
  <c r="N128" i="5"/>
  <c r="W128" i="5" s="1"/>
  <c r="M128" i="5"/>
  <c r="T128" i="5" s="1"/>
  <c r="Y128" i="5" s="1"/>
  <c r="L128" i="5"/>
  <c r="W127" i="5"/>
  <c r="T127" i="5"/>
  <c r="S127" i="5"/>
  <c r="P127" i="5"/>
  <c r="O127" i="5"/>
  <c r="X127" i="5" s="1"/>
  <c r="N127" i="5"/>
  <c r="M127" i="5"/>
  <c r="L127" i="5"/>
  <c r="X126" i="5"/>
  <c r="W126" i="5"/>
  <c r="O126" i="5"/>
  <c r="N126" i="5"/>
  <c r="M126" i="5"/>
  <c r="L126" i="5"/>
  <c r="S126" i="5" s="1"/>
  <c r="O125" i="5"/>
  <c r="X125" i="5" s="1"/>
  <c r="N125" i="5"/>
  <c r="W125" i="5" s="1"/>
  <c r="M125" i="5"/>
  <c r="T125" i="5" s="1"/>
  <c r="L125" i="5"/>
  <c r="S125" i="5" s="1"/>
  <c r="S124" i="5"/>
  <c r="P124" i="5"/>
  <c r="O124" i="5"/>
  <c r="X124" i="5" s="1"/>
  <c r="N124" i="5"/>
  <c r="W124" i="5" s="1"/>
  <c r="M124" i="5"/>
  <c r="T124" i="5" s="1"/>
  <c r="Y124" i="5" s="1"/>
  <c r="L124" i="5"/>
  <c r="W123" i="5"/>
  <c r="T123" i="5"/>
  <c r="S123" i="5"/>
  <c r="P123" i="5"/>
  <c r="O123" i="5"/>
  <c r="X123" i="5" s="1"/>
  <c r="N123" i="5"/>
  <c r="M123" i="5"/>
  <c r="L123" i="5"/>
  <c r="X122" i="5"/>
  <c r="W122" i="5"/>
  <c r="O122" i="5"/>
  <c r="N122" i="5"/>
  <c r="M122" i="5"/>
  <c r="L122" i="5"/>
  <c r="S122" i="5" s="1"/>
  <c r="O121" i="5"/>
  <c r="X121" i="5" s="1"/>
  <c r="N121" i="5"/>
  <c r="W121" i="5" s="1"/>
  <c r="M121" i="5"/>
  <c r="T121" i="5" s="1"/>
  <c r="L121" i="5"/>
  <c r="S121" i="5" s="1"/>
  <c r="S120" i="5"/>
  <c r="P120" i="5"/>
  <c r="O120" i="5"/>
  <c r="X120" i="5" s="1"/>
  <c r="N120" i="5"/>
  <c r="W120" i="5" s="1"/>
  <c r="M120" i="5"/>
  <c r="T120" i="5" s="1"/>
  <c r="L120" i="5"/>
  <c r="W119" i="5"/>
  <c r="T119" i="5"/>
  <c r="S119" i="5"/>
  <c r="P119" i="5"/>
  <c r="O119" i="5"/>
  <c r="X119" i="5" s="1"/>
  <c r="N119" i="5"/>
  <c r="M119" i="5"/>
  <c r="L119" i="5"/>
  <c r="X118" i="5"/>
  <c r="W118" i="5"/>
  <c r="O118" i="5"/>
  <c r="N118" i="5"/>
  <c r="M118" i="5"/>
  <c r="L118" i="5"/>
  <c r="S118" i="5" s="1"/>
  <c r="O117" i="5"/>
  <c r="X117" i="5" s="1"/>
  <c r="N117" i="5"/>
  <c r="W117" i="5" s="1"/>
  <c r="M117" i="5"/>
  <c r="T117" i="5" s="1"/>
  <c r="Y117" i="5" s="1"/>
  <c r="L117" i="5"/>
  <c r="S117" i="5" s="1"/>
  <c r="S116" i="5"/>
  <c r="P116" i="5"/>
  <c r="O116" i="5"/>
  <c r="X116" i="5" s="1"/>
  <c r="N116" i="5"/>
  <c r="W116" i="5" s="1"/>
  <c r="M116" i="5"/>
  <c r="T116" i="5" s="1"/>
  <c r="L116" i="5"/>
  <c r="W115" i="5"/>
  <c r="T115" i="5"/>
  <c r="S115" i="5"/>
  <c r="P115" i="5"/>
  <c r="O115" i="5"/>
  <c r="X115" i="5" s="1"/>
  <c r="N115" i="5"/>
  <c r="M115" i="5"/>
  <c r="L115" i="5"/>
  <c r="X114" i="5"/>
  <c r="W114" i="5"/>
  <c r="O114" i="5"/>
  <c r="N114" i="5"/>
  <c r="M114" i="5"/>
  <c r="L114" i="5"/>
  <c r="S114" i="5" s="1"/>
  <c r="O113" i="5"/>
  <c r="X113" i="5" s="1"/>
  <c r="N113" i="5"/>
  <c r="W113" i="5" s="1"/>
  <c r="M113" i="5"/>
  <c r="T113" i="5" s="1"/>
  <c r="L113" i="5"/>
  <c r="S113" i="5" s="1"/>
  <c r="S112" i="5"/>
  <c r="P112" i="5"/>
  <c r="O112" i="5"/>
  <c r="X112" i="5" s="1"/>
  <c r="N112" i="5"/>
  <c r="W112" i="5" s="1"/>
  <c r="M112" i="5"/>
  <c r="T112" i="5" s="1"/>
  <c r="L112" i="5"/>
  <c r="W111" i="5"/>
  <c r="T111" i="5"/>
  <c r="S111" i="5"/>
  <c r="P111" i="5"/>
  <c r="O111" i="5"/>
  <c r="X111" i="5" s="1"/>
  <c r="N111" i="5"/>
  <c r="M111" i="5"/>
  <c r="L111" i="5"/>
  <c r="X110" i="5"/>
  <c r="W110" i="5"/>
  <c r="O110" i="5"/>
  <c r="N110" i="5"/>
  <c r="M110" i="5"/>
  <c r="L110" i="5"/>
  <c r="S110" i="5" s="1"/>
  <c r="O109" i="5"/>
  <c r="X109" i="5" s="1"/>
  <c r="N109" i="5"/>
  <c r="W109" i="5" s="1"/>
  <c r="M109" i="5"/>
  <c r="T109" i="5" s="1"/>
  <c r="Y109" i="5" s="1"/>
  <c r="L109" i="5"/>
  <c r="S109" i="5" s="1"/>
  <c r="S108" i="5"/>
  <c r="P108" i="5"/>
  <c r="O108" i="5"/>
  <c r="X108" i="5" s="1"/>
  <c r="N108" i="5"/>
  <c r="W108" i="5" s="1"/>
  <c r="M108" i="5"/>
  <c r="T108" i="5" s="1"/>
  <c r="Y108" i="5" s="1"/>
  <c r="L108" i="5"/>
  <c r="W107" i="5"/>
  <c r="T107" i="5"/>
  <c r="Y107" i="5" s="1"/>
  <c r="S107" i="5"/>
  <c r="P107" i="5"/>
  <c r="O107" i="5"/>
  <c r="X107" i="5" s="1"/>
  <c r="N107" i="5"/>
  <c r="M107" i="5"/>
  <c r="L107" i="5"/>
  <c r="X106" i="5"/>
  <c r="W106" i="5"/>
  <c r="O106" i="5"/>
  <c r="N106" i="5"/>
  <c r="M106" i="5"/>
  <c r="L106" i="5"/>
  <c r="S106" i="5" s="1"/>
  <c r="O105" i="5"/>
  <c r="X105" i="5" s="1"/>
  <c r="N105" i="5"/>
  <c r="W105" i="5" s="1"/>
  <c r="M105" i="5"/>
  <c r="T105" i="5" s="1"/>
  <c r="Y105" i="5" s="1"/>
  <c r="L105" i="5"/>
  <c r="S105" i="5" s="1"/>
  <c r="S104" i="5"/>
  <c r="P104" i="5"/>
  <c r="O104" i="5"/>
  <c r="X104" i="5" s="1"/>
  <c r="N104" i="5"/>
  <c r="W104" i="5" s="1"/>
  <c r="M104" i="5"/>
  <c r="T104" i="5" s="1"/>
  <c r="L104" i="5"/>
  <c r="W103" i="5"/>
  <c r="T103" i="5"/>
  <c r="Y103" i="5" s="1"/>
  <c r="S103" i="5"/>
  <c r="P103" i="5"/>
  <c r="O103" i="5"/>
  <c r="X103" i="5" s="1"/>
  <c r="N103" i="5"/>
  <c r="M103" i="5"/>
  <c r="L103" i="5"/>
  <c r="X102" i="5"/>
  <c r="W102" i="5"/>
  <c r="O102" i="5"/>
  <c r="N102" i="5"/>
  <c r="M102" i="5"/>
  <c r="L102" i="5"/>
  <c r="S102" i="5" s="1"/>
  <c r="O101" i="5"/>
  <c r="X101" i="5" s="1"/>
  <c r="N101" i="5"/>
  <c r="W101" i="5" s="1"/>
  <c r="M101" i="5"/>
  <c r="T101" i="5" s="1"/>
  <c r="Y101" i="5" s="1"/>
  <c r="L101" i="5"/>
  <c r="S101" i="5" s="1"/>
  <c r="S100" i="5"/>
  <c r="P100" i="5"/>
  <c r="O100" i="5"/>
  <c r="X100" i="5" s="1"/>
  <c r="N100" i="5"/>
  <c r="W100" i="5" s="1"/>
  <c r="M100" i="5"/>
  <c r="T100" i="5" s="1"/>
  <c r="Y100" i="5" s="1"/>
  <c r="L100" i="5"/>
  <c r="W99" i="5"/>
  <c r="T99" i="5"/>
  <c r="S99" i="5"/>
  <c r="P99" i="5"/>
  <c r="O99" i="5"/>
  <c r="X99" i="5" s="1"/>
  <c r="N99" i="5"/>
  <c r="M99" i="5"/>
  <c r="L99" i="5"/>
  <c r="X98" i="5"/>
  <c r="W98" i="5"/>
  <c r="O98" i="5"/>
  <c r="N98" i="5"/>
  <c r="M98" i="5"/>
  <c r="L98" i="5"/>
  <c r="S98" i="5" s="1"/>
  <c r="O97" i="5"/>
  <c r="X97" i="5" s="1"/>
  <c r="N97" i="5"/>
  <c r="W97" i="5" s="1"/>
  <c r="M97" i="5"/>
  <c r="T97" i="5" s="1"/>
  <c r="L97" i="5"/>
  <c r="S97" i="5" s="1"/>
  <c r="S96" i="5"/>
  <c r="P96" i="5"/>
  <c r="O96" i="5"/>
  <c r="X96" i="5" s="1"/>
  <c r="N96" i="5"/>
  <c r="W96" i="5" s="1"/>
  <c r="M96" i="5"/>
  <c r="T96" i="5" s="1"/>
  <c r="Y96" i="5" s="1"/>
  <c r="L96" i="5"/>
  <c r="W95" i="5"/>
  <c r="T95" i="5"/>
  <c r="S95" i="5"/>
  <c r="P95" i="5"/>
  <c r="O95" i="5"/>
  <c r="X95" i="5" s="1"/>
  <c r="N95" i="5"/>
  <c r="M95" i="5"/>
  <c r="L95" i="5"/>
  <c r="X94" i="5"/>
  <c r="W94" i="5"/>
  <c r="O94" i="5"/>
  <c r="N94" i="5"/>
  <c r="M94" i="5"/>
  <c r="L94" i="5"/>
  <c r="S94" i="5" s="1"/>
  <c r="O93" i="5"/>
  <c r="X93" i="5" s="1"/>
  <c r="N93" i="5"/>
  <c r="W93" i="5" s="1"/>
  <c r="M93" i="5"/>
  <c r="T93" i="5" s="1"/>
  <c r="L93" i="5"/>
  <c r="S93" i="5" s="1"/>
  <c r="S92" i="5"/>
  <c r="P92" i="5"/>
  <c r="O92" i="5"/>
  <c r="X92" i="5" s="1"/>
  <c r="N92" i="5"/>
  <c r="W92" i="5" s="1"/>
  <c r="M92" i="5"/>
  <c r="T92" i="5" s="1"/>
  <c r="Y92" i="5" s="1"/>
  <c r="L92" i="5"/>
  <c r="W91" i="5"/>
  <c r="T91" i="5"/>
  <c r="S91" i="5"/>
  <c r="P91" i="5"/>
  <c r="O91" i="5"/>
  <c r="X91" i="5" s="1"/>
  <c r="N91" i="5"/>
  <c r="M91" i="5"/>
  <c r="L91" i="5"/>
  <c r="X90" i="5"/>
  <c r="W90" i="5"/>
  <c r="O90" i="5"/>
  <c r="N90" i="5"/>
  <c r="M90" i="5"/>
  <c r="L90" i="5"/>
  <c r="S90" i="5" s="1"/>
  <c r="O89" i="5"/>
  <c r="X89" i="5" s="1"/>
  <c r="N89" i="5"/>
  <c r="W89" i="5" s="1"/>
  <c r="M89" i="5"/>
  <c r="T89" i="5" s="1"/>
  <c r="L89" i="5"/>
  <c r="S89" i="5" s="1"/>
  <c r="S88" i="5"/>
  <c r="P88" i="5"/>
  <c r="O88" i="5"/>
  <c r="X88" i="5" s="1"/>
  <c r="N88" i="5"/>
  <c r="W88" i="5" s="1"/>
  <c r="M88" i="5"/>
  <c r="T88" i="5" s="1"/>
  <c r="L88" i="5"/>
  <c r="W87" i="5"/>
  <c r="T87" i="5"/>
  <c r="S87" i="5"/>
  <c r="P87" i="5"/>
  <c r="O87" i="5"/>
  <c r="X87" i="5" s="1"/>
  <c r="N87" i="5"/>
  <c r="M87" i="5"/>
  <c r="L87" i="5"/>
  <c r="X86" i="5"/>
  <c r="W86" i="5"/>
  <c r="O86" i="5"/>
  <c r="N86" i="5"/>
  <c r="M86" i="5"/>
  <c r="L86" i="5"/>
  <c r="S86" i="5" s="1"/>
  <c r="O85" i="5"/>
  <c r="X85" i="5" s="1"/>
  <c r="N85" i="5"/>
  <c r="W85" i="5" s="1"/>
  <c r="M85" i="5"/>
  <c r="T85" i="5" s="1"/>
  <c r="Y85" i="5" s="1"/>
  <c r="L85" i="5"/>
  <c r="S85" i="5" s="1"/>
  <c r="S84" i="5"/>
  <c r="P84" i="5"/>
  <c r="O84" i="5"/>
  <c r="X84" i="5" s="1"/>
  <c r="N84" i="5"/>
  <c r="W84" i="5" s="1"/>
  <c r="M84" i="5"/>
  <c r="T84" i="5" s="1"/>
  <c r="L84" i="5"/>
  <c r="W83" i="5"/>
  <c r="T83" i="5"/>
  <c r="S83" i="5"/>
  <c r="P83" i="5"/>
  <c r="O83" i="5"/>
  <c r="X83" i="5" s="1"/>
  <c r="N83" i="5"/>
  <c r="M83" i="5"/>
  <c r="L83" i="5"/>
  <c r="X82" i="5"/>
  <c r="W82" i="5"/>
  <c r="O82" i="5"/>
  <c r="N82" i="5"/>
  <c r="M82" i="5"/>
  <c r="L82" i="5"/>
  <c r="S82" i="5" s="1"/>
  <c r="O81" i="5"/>
  <c r="X81" i="5" s="1"/>
  <c r="N81" i="5"/>
  <c r="W81" i="5" s="1"/>
  <c r="M81" i="5"/>
  <c r="T81" i="5" s="1"/>
  <c r="L81" i="5"/>
  <c r="S81" i="5" s="1"/>
  <c r="S80" i="5"/>
  <c r="P80" i="5"/>
  <c r="O80" i="5"/>
  <c r="X80" i="5" s="1"/>
  <c r="N80" i="5"/>
  <c r="W80" i="5" s="1"/>
  <c r="M80" i="5"/>
  <c r="T80" i="5" s="1"/>
  <c r="L80" i="5"/>
  <c r="W79" i="5"/>
  <c r="T79" i="5"/>
  <c r="S79" i="5"/>
  <c r="P79" i="5"/>
  <c r="O79" i="5"/>
  <c r="X79" i="5" s="1"/>
  <c r="N79" i="5"/>
  <c r="M79" i="5"/>
  <c r="L79" i="5"/>
  <c r="X78" i="5"/>
  <c r="W78" i="5"/>
  <c r="O78" i="5"/>
  <c r="N78" i="5"/>
  <c r="M78" i="5"/>
  <c r="L78" i="5"/>
  <c r="S78" i="5" s="1"/>
  <c r="O77" i="5"/>
  <c r="X77" i="5" s="1"/>
  <c r="N77" i="5"/>
  <c r="W77" i="5" s="1"/>
  <c r="M77" i="5"/>
  <c r="T77" i="5" s="1"/>
  <c r="Y77" i="5" s="1"/>
  <c r="L77" i="5"/>
  <c r="S77" i="5" s="1"/>
  <c r="S76" i="5"/>
  <c r="P76" i="5"/>
  <c r="O76" i="5"/>
  <c r="X76" i="5" s="1"/>
  <c r="N76" i="5"/>
  <c r="W76" i="5" s="1"/>
  <c r="M76" i="5"/>
  <c r="T76" i="5" s="1"/>
  <c r="Y76" i="5" s="1"/>
  <c r="L76" i="5"/>
  <c r="W75" i="5"/>
  <c r="T75" i="5"/>
  <c r="Y75" i="5" s="1"/>
  <c r="S75" i="5"/>
  <c r="P75" i="5"/>
  <c r="O75" i="5"/>
  <c r="X75" i="5" s="1"/>
  <c r="N75" i="5"/>
  <c r="M75" i="5"/>
  <c r="L75" i="5"/>
  <c r="X74" i="5"/>
  <c r="W74" i="5"/>
  <c r="O74" i="5"/>
  <c r="N74" i="5"/>
  <c r="M74" i="5"/>
  <c r="L74" i="5"/>
  <c r="S74" i="5" s="1"/>
  <c r="O73" i="5"/>
  <c r="X73" i="5" s="1"/>
  <c r="N73" i="5"/>
  <c r="W73" i="5" s="1"/>
  <c r="M73" i="5"/>
  <c r="L73" i="5"/>
  <c r="S73" i="5" s="1"/>
  <c r="S72" i="5"/>
  <c r="O72" i="5"/>
  <c r="X72" i="5" s="1"/>
  <c r="N72" i="5"/>
  <c r="W72" i="5" s="1"/>
  <c r="M72" i="5"/>
  <c r="T72" i="5" s="1"/>
  <c r="Y72" i="5" s="1"/>
  <c r="L72" i="5"/>
  <c r="W71" i="5"/>
  <c r="T71" i="5"/>
  <c r="S71" i="5"/>
  <c r="P71" i="5"/>
  <c r="O71" i="5"/>
  <c r="X71" i="5" s="1"/>
  <c r="N71" i="5"/>
  <c r="M71" i="5"/>
  <c r="L71" i="5"/>
  <c r="X70" i="5"/>
  <c r="W70" i="5"/>
  <c r="O70" i="5"/>
  <c r="N70" i="5"/>
  <c r="M70" i="5"/>
  <c r="L70" i="5"/>
  <c r="S70" i="5" s="1"/>
  <c r="O69" i="5"/>
  <c r="X69" i="5" s="1"/>
  <c r="N69" i="5"/>
  <c r="W69" i="5" s="1"/>
  <c r="M69" i="5"/>
  <c r="L69" i="5"/>
  <c r="S69" i="5" s="1"/>
  <c r="S68" i="5"/>
  <c r="O68" i="5"/>
  <c r="X68" i="5" s="1"/>
  <c r="N68" i="5"/>
  <c r="W68" i="5" s="1"/>
  <c r="M68" i="5"/>
  <c r="T68" i="5" s="1"/>
  <c r="Y68" i="5" s="1"/>
  <c r="L68" i="5"/>
  <c r="W67" i="5"/>
  <c r="T67" i="5"/>
  <c r="S67" i="5"/>
  <c r="P67" i="5"/>
  <c r="O67" i="5"/>
  <c r="X67" i="5" s="1"/>
  <c r="N67" i="5"/>
  <c r="M67" i="5"/>
  <c r="L67" i="5"/>
  <c r="X66" i="5"/>
  <c r="W66" i="5"/>
  <c r="O66" i="5"/>
  <c r="N66" i="5"/>
  <c r="M66" i="5"/>
  <c r="L66" i="5"/>
  <c r="S66" i="5" s="1"/>
  <c r="O65" i="5"/>
  <c r="X65" i="5" s="1"/>
  <c r="N65" i="5"/>
  <c r="W65" i="5" s="1"/>
  <c r="M65" i="5"/>
  <c r="L65" i="5"/>
  <c r="S65" i="5" s="1"/>
  <c r="S64" i="5"/>
  <c r="P64" i="5"/>
  <c r="O64" i="5"/>
  <c r="X64" i="5" s="1"/>
  <c r="N64" i="5"/>
  <c r="W64" i="5" s="1"/>
  <c r="M64" i="5"/>
  <c r="T64" i="5" s="1"/>
  <c r="Y64" i="5" s="1"/>
  <c r="L64" i="5"/>
  <c r="W63" i="5"/>
  <c r="T63" i="5"/>
  <c r="Y63" i="5" s="1"/>
  <c r="S63" i="5"/>
  <c r="P63" i="5"/>
  <c r="O63" i="5"/>
  <c r="X63" i="5" s="1"/>
  <c r="N63" i="5"/>
  <c r="M63" i="5"/>
  <c r="L63" i="5"/>
  <c r="X62" i="5"/>
  <c r="W62" i="5"/>
  <c r="O62" i="5"/>
  <c r="N62" i="5"/>
  <c r="M62" i="5"/>
  <c r="P62" i="5" s="1"/>
  <c r="L62" i="5"/>
  <c r="S62" i="5" s="1"/>
  <c r="O61" i="5"/>
  <c r="X61" i="5" s="1"/>
  <c r="N61" i="5"/>
  <c r="W61" i="5" s="1"/>
  <c r="M61" i="5"/>
  <c r="L61" i="5"/>
  <c r="S61" i="5" s="1"/>
  <c r="S60" i="5"/>
  <c r="O60" i="5"/>
  <c r="X60" i="5" s="1"/>
  <c r="N60" i="5"/>
  <c r="W60" i="5" s="1"/>
  <c r="M60" i="5"/>
  <c r="T60" i="5" s="1"/>
  <c r="Y60" i="5" s="1"/>
  <c r="L60" i="5"/>
  <c r="W59" i="5"/>
  <c r="T59" i="5"/>
  <c r="S59" i="5"/>
  <c r="P59" i="5"/>
  <c r="O59" i="5"/>
  <c r="X59" i="5" s="1"/>
  <c r="N59" i="5"/>
  <c r="M59" i="5"/>
  <c r="L59" i="5"/>
  <c r="X58" i="5"/>
  <c r="W58" i="5"/>
  <c r="O58" i="5"/>
  <c r="N58" i="5"/>
  <c r="M58" i="5"/>
  <c r="L58" i="5"/>
  <c r="S58" i="5" s="1"/>
  <c r="O57" i="5"/>
  <c r="X57" i="5" s="1"/>
  <c r="N57" i="5"/>
  <c r="W57" i="5" s="1"/>
  <c r="M57" i="5"/>
  <c r="L57" i="5"/>
  <c r="S57" i="5" s="1"/>
  <c r="S56" i="5"/>
  <c r="P56" i="5"/>
  <c r="O56" i="5"/>
  <c r="X56" i="5" s="1"/>
  <c r="N56" i="5"/>
  <c r="W56" i="5" s="1"/>
  <c r="M56" i="5"/>
  <c r="T56" i="5" s="1"/>
  <c r="Y56" i="5" s="1"/>
  <c r="L56" i="5"/>
  <c r="W55" i="5"/>
  <c r="T55" i="5"/>
  <c r="Y55" i="5" s="1"/>
  <c r="S55" i="5"/>
  <c r="P55" i="5"/>
  <c r="O55" i="5"/>
  <c r="X55" i="5" s="1"/>
  <c r="N55" i="5"/>
  <c r="M55" i="5"/>
  <c r="L55" i="5"/>
  <c r="X54" i="5"/>
  <c r="Y54" i="5" s="1"/>
  <c r="W54" i="5"/>
  <c r="T54" i="5"/>
  <c r="P54" i="5"/>
  <c r="O54" i="5"/>
  <c r="N54" i="5"/>
  <c r="M54" i="5"/>
  <c r="L54" i="5"/>
  <c r="S54" i="5" s="1"/>
  <c r="X53" i="5"/>
  <c r="Y53" i="5" s="1"/>
  <c r="T53" i="5"/>
  <c r="O53" i="5"/>
  <c r="N53" i="5"/>
  <c r="W53" i="5" s="1"/>
  <c r="M53" i="5"/>
  <c r="P53" i="5" s="1"/>
  <c r="L53" i="5"/>
  <c r="S53" i="5" s="1"/>
  <c r="X52" i="5"/>
  <c r="W52" i="5"/>
  <c r="O52" i="5"/>
  <c r="N52" i="5"/>
  <c r="M52" i="5"/>
  <c r="T52" i="5" s="1"/>
  <c r="Y52" i="5" s="1"/>
  <c r="L52" i="5"/>
  <c r="S52" i="5" s="1"/>
  <c r="O51" i="5"/>
  <c r="X51" i="5" s="1"/>
  <c r="N51" i="5"/>
  <c r="W51" i="5" s="1"/>
  <c r="M51" i="5"/>
  <c r="L51" i="5"/>
  <c r="S51" i="5" s="1"/>
  <c r="S50" i="5"/>
  <c r="P50" i="5"/>
  <c r="O50" i="5"/>
  <c r="X50" i="5" s="1"/>
  <c r="N50" i="5"/>
  <c r="W50" i="5" s="1"/>
  <c r="M50" i="5"/>
  <c r="T50" i="5" s="1"/>
  <c r="L50" i="5"/>
  <c r="W49" i="5"/>
  <c r="T49" i="5"/>
  <c r="S49" i="5"/>
  <c r="O49" i="5"/>
  <c r="X49" i="5" s="1"/>
  <c r="N49" i="5"/>
  <c r="M49" i="5"/>
  <c r="P49" i="5" s="1"/>
  <c r="L49" i="5"/>
  <c r="X48" i="5"/>
  <c r="W48" i="5"/>
  <c r="O48" i="5"/>
  <c r="N48" i="5"/>
  <c r="M48" i="5"/>
  <c r="T48" i="5" s="1"/>
  <c r="Y48" i="5" s="1"/>
  <c r="L48" i="5"/>
  <c r="S48" i="5" s="1"/>
  <c r="O47" i="5"/>
  <c r="X47" i="5" s="1"/>
  <c r="N47" i="5"/>
  <c r="W47" i="5" s="1"/>
  <c r="M47" i="5"/>
  <c r="L47" i="5"/>
  <c r="S47" i="5" s="1"/>
  <c r="S46" i="5"/>
  <c r="P46" i="5"/>
  <c r="O46" i="5"/>
  <c r="X46" i="5" s="1"/>
  <c r="N46" i="5"/>
  <c r="W46" i="5" s="1"/>
  <c r="M46" i="5"/>
  <c r="T46" i="5" s="1"/>
  <c r="L46" i="5"/>
  <c r="W45" i="5"/>
  <c r="T45" i="5"/>
  <c r="S45" i="5"/>
  <c r="O45" i="5"/>
  <c r="X45" i="5" s="1"/>
  <c r="N45" i="5"/>
  <c r="M45" i="5"/>
  <c r="P45" i="5" s="1"/>
  <c r="L45" i="5"/>
  <c r="X44" i="5"/>
  <c r="W44" i="5"/>
  <c r="O44" i="5"/>
  <c r="N44" i="5"/>
  <c r="M44" i="5"/>
  <c r="T44" i="5" s="1"/>
  <c r="Y44" i="5" s="1"/>
  <c r="L44" i="5"/>
  <c r="S44" i="5" s="1"/>
  <c r="O43" i="5"/>
  <c r="X43" i="5" s="1"/>
  <c r="N43" i="5"/>
  <c r="W43" i="5" s="1"/>
  <c r="M43" i="5"/>
  <c r="L43" i="5"/>
  <c r="S43" i="5" s="1"/>
  <c r="S42" i="5"/>
  <c r="P42" i="5"/>
  <c r="O42" i="5"/>
  <c r="X42" i="5" s="1"/>
  <c r="N42" i="5"/>
  <c r="W42" i="5" s="1"/>
  <c r="M42" i="5"/>
  <c r="T42" i="5" s="1"/>
  <c r="L42" i="5"/>
  <c r="W41" i="5"/>
  <c r="T41" i="5"/>
  <c r="S41" i="5"/>
  <c r="O41" i="5"/>
  <c r="X41" i="5" s="1"/>
  <c r="N41" i="5"/>
  <c r="M41" i="5"/>
  <c r="P41" i="5" s="1"/>
  <c r="L41" i="5"/>
  <c r="X40" i="5"/>
  <c r="W40" i="5"/>
  <c r="O40" i="5"/>
  <c r="N40" i="5"/>
  <c r="M40" i="5"/>
  <c r="T40" i="5" s="1"/>
  <c r="Y40" i="5" s="1"/>
  <c r="L40" i="5"/>
  <c r="S40" i="5" s="1"/>
  <c r="O39" i="5"/>
  <c r="X39" i="5" s="1"/>
  <c r="N39" i="5"/>
  <c r="W39" i="5" s="1"/>
  <c r="M39" i="5"/>
  <c r="L39" i="5"/>
  <c r="S39" i="5" s="1"/>
  <c r="S38" i="5"/>
  <c r="P38" i="5"/>
  <c r="O38" i="5"/>
  <c r="X38" i="5" s="1"/>
  <c r="N38" i="5"/>
  <c r="W38" i="5" s="1"/>
  <c r="M38" i="5"/>
  <c r="T38" i="5" s="1"/>
  <c r="L38" i="5"/>
  <c r="W37" i="5"/>
  <c r="T37" i="5"/>
  <c r="S37" i="5"/>
  <c r="O37" i="5"/>
  <c r="X37" i="5" s="1"/>
  <c r="N37" i="5"/>
  <c r="M37" i="5"/>
  <c r="P37" i="5" s="1"/>
  <c r="L37" i="5"/>
  <c r="X36" i="5"/>
  <c r="W36" i="5"/>
  <c r="O36" i="5"/>
  <c r="N36" i="5"/>
  <c r="M36" i="5"/>
  <c r="T36" i="5" s="1"/>
  <c r="Y36" i="5" s="1"/>
  <c r="L36" i="5"/>
  <c r="S36" i="5" s="1"/>
  <c r="O35" i="5"/>
  <c r="X35" i="5" s="1"/>
  <c r="N35" i="5"/>
  <c r="W35" i="5" s="1"/>
  <c r="M35" i="5"/>
  <c r="L35" i="5"/>
  <c r="S35" i="5" s="1"/>
  <c r="S34" i="5"/>
  <c r="P34" i="5"/>
  <c r="O34" i="5"/>
  <c r="X34" i="5" s="1"/>
  <c r="N34" i="5"/>
  <c r="W34" i="5" s="1"/>
  <c r="M34" i="5"/>
  <c r="T34" i="5" s="1"/>
  <c r="L34" i="5"/>
  <c r="W33" i="5"/>
  <c r="T33" i="5"/>
  <c r="S33" i="5"/>
  <c r="O33" i="5"/>
  <c r="X33" i="5" s="1"/>
  <c r="N33" i="5"/>
  <c r="M33" i="5"/>
  <c r="P33" i="5" s="1"/>
  <c r="L33" i="5"/>
  <c r="X32" i="5"/>
  <c r="W32" i="5"/>
  <c r="O32" i="5"/>
  <c r="N32" i="5"/>
  <c r="M32" i="5"/>
  <c r="T32" i="5" s="1"/>
  <c r="Y32" i="5" s="1"/>
  <c r="L32" i="5"/>
  <c r="S32" i="5" s="1"/>
  <c r="O31" i="5"/>
  <c r="X31" i="5" s="1"/>
  <c r="N31" i="5"/>
  <c r="W31" i="5" s="1"/>
  <c r="M31" i="5"/>
  <c r="L31" i="5"/>
  <c r="S31" i="5" s="1"/>
  <c r="S30" i="5"/>
  <c r="P30" i="5"/>
  <c r="O30" i="5"/>
  <c r="X30" i="5" s="1"/>
  <c r="N30" i="5"/>
  <c r="W30" i="5" s="1"/>
  <c r="M30" i="5"/>
  <c r="T30" i="5" s="1"/>
  <c r="L30" i="5"/>
  <c r="W29" i="5"/>
  <c r="T29" i="5"/>
  <c r="S29" i="5"/>
  <c r="O29" i="5"/>
  <c r="X29" i="5" s="1"/>
  <c r="N29" i="5"/>
  <c r="M29" i="5"/>
  <c r="P29" i="5" s="1"/>
  <c r="L29" i="5"/>
  <c r="X28" i="5"/>
  <c r="W28" i="5"/>
  <c r="O28" i="5"/>
  <c r="N28" i="5"/>
  <c r="M28" i="5"/>
  <c r="T28" i="5" s="1"/>
  <c r="Y28" i="5" s="1"/>
  <c r="L28" i="5"/>
  <c r="S28" i="5" s="1"/>
  <c r="O27" i="5"/>
  <c r="X27" i="5" s="1"/>
  <c r="N27" i="5"/>
  <c r="W27" i="5" s="1"/>
  <c r="M27" i="5"/>
  <c r="L27" i="5"/>
  <c r="S27" i="5" s="1"/>
  <c r="S26" i="5"/>
  <c r="P26" i="5"/>
  <c r="O26" i="5"/>
  <c r="X26" i="5" s="1"/>
  <c r="N26" i="5"/>
  <c r="W26" i="5" s="1"/>
  <c r="M26" i="5"/>
  <c r="T26" i="5" s="1"/>
  <c r="L26" i="5"/>
  <c r="W25" i="5"/>
  <c r="T25" i="5"/>
  <c r="S25" i="5"/>
  <c r="O25" i="5"/>
  <c r="X25" i="5" s="1"/>
  <c r="N25" i="5"/>
  <c r="M25" i="5"/>
  <c r="P25" i="5" s="1"/>
  <c r="L25" i="5"/>
  <c r="X24" i="5"/>
  <c r="W24" i="5"/>
  <c r="O24" i="5"/>
  <c r="N24" i="5"/>
  <c r="M24" i="5"/>
  <c r="T24" i="5" s="1"/>
  <c r="Y24" i="5" s="1"/>
  <c r="L24" i="5"/>
  <c r="S24" i="5" s="1"/>
  <c r="O23" i="5"/>
  <c r="X23" i="5" s="1"/>
  <c r="N23" i="5"/>
  <c r="W23" i="5" s="1"/>
  <c r="M23" i="5"/>
  <c r="L23" i="5"/>
  <c r="S23" i="5" s="1"/>
  <c r="S22" i="5"/>
  <c r="P22" i="5"/>
  <c r="O22" i="5"/>
  <c r="X22" i="5" s="1"/>
  <c r="N22" i="5"/>
  <c r="W22" i="5" s="1"/>
  <c r="M22" i="5"/>
  <c r="T22" i="5" s="1"/>
  <c r="L22" i="5"/>
  <c r="W21" i="5"/>
  <c r="T21" i="5"/>
  <c r="S21" i="5"/>
  <c r="O21" i="5"/>
  <c r="X21" i="5" s="1"/>
  <c r="N21" i="5"/>
  <c r="M21" i="5"/>
  <c r="P21" i="5" s="1"/>
  <c r="L21" i="5"/>
  <c r="X20" i="5"/>
  <c r="W20" i="5"/>
  <c r="O20" i="5"/>
  <c r="N20" i="5"/>
  <c r="M20" i="5"/>
  <c r="T20" i="5" s="1"/>
  <c r="Y20" i="5" s="1"/>
  <c r="L20" i="5"/>
  <c r="S20" i="5" s="1"/>
  <c r="O19" i="5"/>
  <c r="X19" i="5" s="1"/>
  <c r="N19" i="5"/>
  <c r="W19" i="5" s="1"/>
  <c r="M19" i="5"/>
  <c r="L19" i="5"/>
  <c r="S19" i="5" s="1"/>
  <c r="S18" i="5"/>
  <c r="P18" i="5"/>
  <c r="O18" i="5"/>
  <c r="X18" i="5" s="1"/>
  <c r="N18" i="5"/>
  <c r="W18" i="5" s="1"/>
  <c r="M18" i="5"/>
  <c r="T18" i="5" s="1"/>
  <c r="L18" i="5"/>
  <c r="W17" i="5"/>
  <c r="T17" i="5"/>
  <c r="S17" i="5"/>
  <c r="O17" i="5"/>
  <c r="X17" i="5" s="1"/>
  <c r="N17" i="5"/>
  <c r="M17" i="5"/>
  <c r="P17" i="5" s="1"/>
  <c r="L17" i="5"/>
  <c r="X16" i="5"/>
  <c r="W16" i="5"/>
  <c r="O16" i="5"/>
  <c r="N16" i="5"/>
  <c r="M16" i="5"/>
  <c r="T16" i="5" s="1"/>
  <c r="Y16" i="5" s="1"/>
  <c r="L16" i="5"/>
  <c r="S16" i="5" s="1"/>
  <c r="O15" i="5"/>
  <c r="X15" i="5" s="1"/>
  <c r="N15" i="5"/>
  <c r="W15" i="5" s="1"/>
  <c r="M15" i="5"/>
  <c r="L15" i="5"/>
  <c r="S15" i="5" s="1"/>
  <c r="S14" i="5"/>
  <c r="P14" i="5"/>
  <c r="O14" i="5"/>
  <c r="X14" i="5" s="1"/>
  <c r="N14" i="5"/>
  <c r="W14" i="5" s="1"/>
  <c r="M14" i="5"/>
  <c r="T14" i="5" s="1"/>
  <c r="L14" i="5"/>
  <c r="W13" i="5"/>
  <c r="T13" i="5"/>
  <c r="S13" i="5"/>
  <c r="O13" i="5"/>
  <c r="X13" i="5" s="1"/>
  <c r="N13" i="5"/>
  <c r="M13" i="5"/>
  <c r="P13" i="5" s="1"/>
  <c r="L13" i="5"/>
  <c r="X12" i="5"/>
  <c r="W12" i="5"/>
  <c r="O12" i="5"/>
  <c r="N12" i="5"/>
  <c r="M12" i="5"/>
  <c r="T12" i="5" s="1"/>
  <c r="Y12" i="5" s="1"/>
  <c r="L12" i="5"/>
  <c r="S12" i="5" s="1"/>
  <c r="O11" i="5"/>
  <c r="X11" i="5" s="1"/>
  <c r="N11" i="5"/>
  <c r="W11" i="5" s="1"/>
  <c r="M11" i="5"/>
  <c r="L11" i="5"/>
  <c r="S11" i="5" s="1"/>
  <c r="S10" i="5"/>
  <c r="P10" i="5"/>
  <c r="O10" i="5"/>
  <c r="X10" i="5" s="1"/>
  <c r="N10" i="5"/>
  <c r="W10" i="5" s="1"/>
  <c r="M10" i="5"/>
  <c r="T10" i="5" s="1"/>
  <c r="L10" i="5"/>
  <c r="W9" i="5"/>
  <c r="T9" i="5"/>
  <c r="S9" i="5"/>
  <c r="O9" i="5"/>
  <c r="X9" i="5" s="1"/>
  <c r="N9" i="5"/>
  <c r="M9" i="5"/>
  <c r="P9" i="5" s="1"/>
  <c r="L9" i="5"/>
  <c r="X8" i="5"/>
  <c r="W8" i="5"/>
  <c r="O8" i="5"/>
  <c r="N8" i="5"/>
  <c r="M8" i="5"/>
  <c r="T8" i="5" s="1"/>
  <c r="Y8" i="5" s="1"/>
  <c r="L8" i="5"/>
  <c r="S8" i="5" s="1"/>
  <c r="O7" i="5"/>
  <c r="X7" i="5" s="1"/>
  <c r="N7" i="5"/>
  <c r="W7" i="5" s="1"/>
  <c r="M7" i="5"/>
  <c r="L7" i="5"/>
  <c r="S7" i="5" s="1"/>
  <c r="S6" i="5"/>
  <c r="P6" i="5"/>
  <c r="O6" i="5"/>
  <c r="X6" i="5" s="1"/>
  <c r="N6" i="5"/>
  <c r="W6" i="5" s="1"/>
  <c r="M6" i="5"/>
  <c r="T6" i="5" s="1"/>
  <c r="L6" i="5"/>
  <c r="W5" i="5"/>
  <c r="T5" i="5"/>
  <c r="S5" i="5"/>
  <c r="O5" i="5"/>
  <c r="X5" i="5" s="1"/>
  <c r="N5" i="5"/>
  <c r="M5" i="5"/>
  <c r="P5" i="5" s="1"/>
  <c r="L5" i="5"/>
  <c r="X4" i="5"/>
  <c r="W4" i="5"/>
  <c r="O4" i="5"/>
  <c r="N4" i="5"/>
  <c r="M4" i="5"/>
  <c r="T4" i="5" s="1"/>
  <c r="Y4" i="5" s="1"/>
  <c r="L4" i="5"/>
  <c r="S4" i="5" s="1"/>
  <c r="O3" i="5"/>
  <c r="X3" i="5" s="1"/>
  <c r="N3" i="5"/>
  <c r="W3" i="5" s="1"/>
  <c r="M3" i="5"/>
  <c r="L3" i="5"/>
  <c r="S3" i="5" s="1"/>
  <c r="S2" i="5"/>
  <c r="P2" i="5"/>
  <c r="O2" i="5"/>
  <c r="X2" i="5" s="1"/>
  <c r="N2" i="5"/>
  <c r="W2" i="5" s="1"/>
  <c r="M2" i="5"/>
  <c r="T2" i="5" s="1"/>
  <c r="L2" i="5"/>
  <c r="T166" i="4"/>
  <c r="O166" i="4"/>
  <c r="N166" i="4"/>
  <c r="W166" i="4" s="1"/>
  <c r="M166" i="4"/>
  <c r="L166" i="4"/>
  <c r="S166" i="4" s="1"/>
  <c r="X165" i="4"/>
  <c r="T165" i="4"/>
  <c r="Y165" i="4" s="1"/>
  <c r="S165" i="4"/>
  <c r="P165" i="4"/>
  <c r="O165" i="4"/>
  <c r="N165" i="4"/>
  <c r="W165" i="4" s="1"/>
  <c r="M165" i="4"/>
  <c r="L165" i="4"/>
  <c r="X164" i="4"/>
  <c r="W164" i="4"/>
  <c r="T164" i="4"/>
  <c r="Y164" i="4" s="1"/>
  <c r="P164" i="4"/>
  <c r="O164" i="4"/>
  <c r="N164" i="4"/>
  <c r="M164" i="4"/>
  <c r="L164" i="4"/>
  <c r="S164" i="4" s="1"/>
  <c r="X163" i="4"/>
  <c r="O163" i="4"/>
  <c r="N163" i="4"/>
  <c r="W163" i="4" s="1"/>
  <c r="M163" i="4"/>
  <c r="L163" i="4"/>
  <c r="S163" i="4" s="1"/>
  <c r="T162" i="4"/>
  <c r="O162" i="4"/>
  <c r="N162" i="4"/>
  <c r="W162" i="4" s="1"/>
  <c r="M162" i="4"/>
  <c r="L162" i="4"/>
  <c r="S162" i="4" s="1"/>
  <c r="X161" i="4"/>
  <c r="T161" i="4"/>
  <c r="Y161" i="4" s="1"/>
  <c r="S161" i="4"/>
  <c r="P161" i="4"/>
  <c r="O161" i="4"/>
  <c r="N161" i="4"/>
  <c r="W161" i="4" s="1"/>
  <c r="M161" i="4"/>
  <c r="L161" i="4"/>
  <c r="X160" i="4"/>
  <c r="W160" i="4"/>
  <c r="T160" i="4"/>
  <c r="Y160" i="4" s="1"/>
  <c r="P160" i="4"/>
  <c r="O160" i="4"/>
  <c r="N160" i="4"/>
  <c r="M160" i="4"/>
  <c r="L160" i="4"/>
  <c r="S160" i="4" s="1"/>
  <c r="X159" i="4"/>
  <c r="O159" i="4"/>
  <c r="N159" i="4"/>
  <c r="W159" i="4" s="1"/>
  <c r="M159" i="4"/>
  <c r="L159" i="4"/>
  <c r="S159" i="4" s="1"/>
  <c r="T158" i="4"/>
  <c r="O158" i="4"/>
  <c r="N158" i="4"/>
  <c r="W158" i="4" s="1"/>
  <c r="M158" i="4"/>
  <c r="L158" i="4"/>
  <c r="S158" i="4" s="1"/>
  <c r="X157" i="4"/>
  <c r="T157" i="4"/>
  <c r="Y157" i="4" s="1"/>
  <c r="S157" i="4"/>
  <c r="P157" i="4"/>
  <c r="O157" i="4"/>
  <c r="N157" i="4"/>
  <c r="W157" i="4" s="1"/>
  <c r="M157" i="4"/>
  <c r="L157" i="4"/>
  <c r="X156" i="4"/>
  <c r="W156" i="4"/>
  <c r="T156" i="4"/>
  <c r="Y156" i="4" s="1"/>
  <c r="P156" i="4"/>
  <c r="O156" i="4"/>
  <c r="N156" i="4"/>
  <c r="M156" i="4"/>
  <c r="L156" i="4"/>
  <c r="S156" i="4" s="1"/>
  <c r="X155" i="4"/>
  <c r="O155" i="4"/>
  <c r="N155" i="4"/>
  <c r="W155" i="4" s="1"/>
  <c r="M155" i="4"/>
  <c r="L155" i="4"/>
  <c r="S155" i="4" s="1"/>
  <c r="T154" i="4"/>
  <c r="O154" i="4"/>
  <c r="N154" i="4"/>
  <c r="W154" i="4" s="1"/>
  <c r="M154" i="4"/>
  <c r="L154" i="4"/>
  <c r="S154" i="4" s="1"/>
  <c r="X153" i="4"/>
  <c r="T153" i="4"/>
  <c r="Y153" i="4" s="1"/>
  <c r="S153" i="4"/>
  <c r="P153" i="4"/>
  <c r="O153" i="4"/>
  <c r="N153" i="4"/>
  <c r="W153" i="4" s="1"/>
  <c r="M153" i="4"/>
  <c r="L153" i="4"/>
  <c r="X152" i="4"/>
  <c r="W152" i="4"/>
  <c r="T152" i="4"/>
  <c r="Y152" i="4" s="1"/>
  <c r="P152" i="4"/>
  <c r="O152" i="4"/>
  <c r="N152" i="4"/>
  <c r="M152" i="4"/>
  <c r="L152" i="4"/>
  <c r="S152" i="4" s="1"/>
  <c r="X151" i="4"/>
  <c r="O151" i="4"/>
  <c r="N151" i="4"/>
  <c r="W151" i="4" s="1"/>
  <c r="M151" i="4"/>
  <c r="L151" i="4"/>
  <c r="S151" i="4" s="1"/>
  <c r="T150" i="4"/>
  <c r="O150" i="4"/>
  <c r="N150" i="4"/>
  <c r="W150" i="4" s="1"/>
  <c r="M150" i="4"/>
  <c r="L150" i="4"/>
  <c r="S150" i="4" s="1"/>
  <c r="X149" i="4"/>
  <c r="T149" i="4"/>
  <c r="Y149" i="4" s="1"/>
  <c r="S149" i="4"/>
  <c r="P149" i="4"/>
  <c r="O149" i="4"/>
  <c r="N149" i="4"/>
  <c r="W149" i="4" s="1"/>
  <c r="M149" i="4"/>
  <c r="L149" i="4"/>
  <c r="X148" i="4"/>
  <c r="W148" i="4"/>
  <c r="T148" i="4"/>
  <c r="Y148" i="4" s="1"/>
  <c r="P148" i="4"/>
  <c r="O148" i="4"/>
  <c r="N148" i="4"/>
  <c r="M148" i="4"/>
  <c r="L148" i="4"/>
  <c r="S148" i="4" s="1"/>
  <c r="X147" i="4"/>
  <c r="O147" i="4"/>
  <c r="N147" i="4"/>
  <c r="W147" i="4" s="1"/>
  <c r="M147" i="4"/>
  <c r="L147" i="4"/>
  <c r="S147" i="4" s="1"/>
  <c r="T146" i="4"/>
  <c r="O146" i="4"/>
  <c r="N146" i="4"/>
  <c r="W146" i="4" s="1"/>
  <c r="M146" i="4"/>
  <c r="L146" i="4"/>
  <c r="S146" i="4" s="1"/>
  <c r="X145" i="4"/>
  <c r="T145" i="4"/>
  <c r="Y145" i="4" s="1"/>
  <c r="S145" i="4"/>
  <c r="P145" i="4"/>
  <c r="O145" i="4"/>
  <c r="N145" i="4"/>
  <c r="W145" i="4" s="1"/>
  <c r="M145" i="4"/>
  <c r="L145" i="4"/>
  <c r="X144" i="4"/>
  <c r="W144" i="4"/>
  <c r="T144" i="4"/>
  <c r="Y144" i="4" s="1"/>
  <c r="P144" i="4"/>
  <c r="O144" i="4"/>
  <c r="N144" i="4"/>
  <c r="M144" i="4"/>
  <c r="L144" i="4"/>
  <c r="S144" i="4" s="1"/>
  <c r="X143" i="4"/>
  <c r="O143" i="4"/>
  <c r="N143" i="4"/>
  <c r="W143" i="4" s="1"/>
  <c r="M143" i="4"/>
  <c r="L143" i="4"/>
  <c r="S143" i="4" s="1"/>
  <c r="T142" i="4"/>
  <c r="O142" i="4"/>
  <c r="N142" i="4"/>
  <c r="W142" i="4" s="1"/>
  <c r="M142" i="4"/>
  <c r="L142" i="4"/>
  <c r="S142" i="4" s="1"/>
  <c r="X141" i="4"/>
  <c r="T141" i="4"/>
  <c r="Y141" i="4" s="1"/>
  <c r="S141" i="4"/>
  <c r="P141" i="4"/>
  <c r="O141" i="4"/>
  <c r="N141" i="4"/>
  <c r="W141" i="4" s="1"/>
  <c r="M141" i="4"/>
  <c r="L141" i="4"/>
  <c r="X140" i="4"/>
  <c r="W140" i="4"/>
  <c r="T140" i="4"/>
  <c r="Y140" i="4" s="1"/>
  <c r="P140" i="4"/>
  <c r="O140" i="4"/>
  <c r="N140" i="4"/>
  <c r="M140" i="4"/>
  <c r="L140" i="4"/>
  <c r="S140" i="4" s="1"/>
  <c r="X139" i="4"/>
  <c r="O139" i="4"/>
  <c r="N139" i="4"/>
  <c r="W139" i="4" s="1"/>
  <c r="M139" i="4"/>
  <c r="L139" i="4"/>
  <c r="S139" i="4" s="1"/>
  <c r="T138" i="4"/>
  <c r="O138" i="4"/>
  <c r="N138" i="4"/>
  <c r="W138" i="4" s="1"/>
  <c r="M138" i="4"/>
  <c r="L138" i="4"/>
  <c r="S138" i="4" s="1"/>
  <c r="X137" i="4"/>
  <c r="T137" i="4"/>
  <c r="Y137" i="4" s="1"/>
  <c r="S137" i="4"/>
  <c r="P137" i="4"/>
  <c r="O137" i="4"/>
  <c r="N137" i="4"/>
  <c r="W137" i="4" s="1"/>
  <c r="M137" i="4"/>
  <c r="L137" i="4"/>
  <c r="X136" i="4"/>
  <c r="W136" i="4"/>
  <c r="T136" i="4"/>
  <c r="P136" i="4"/>
  <c r="O136" i="4"/>
  <c r="N136" i="4"/>
  <c r="M136" i="4"/>
  <c r="L136" i="4"/>
  <c r="S136" i="4" s="1"/>
  <c r="Y135" i="4"/>
  <c r="X135" i="4"/>
  <c r="T135" i="4"/>
  <c r="O135" i="4"/>
  <c r="N135" i="4"/>
  <c r="W135" i="4" s="1"/>
  <c r="M135" i="4"/>
  <c r="P135" i="4" s="1"/>
  <c r="L135" i="4"/>
  <c r="S135" i="4" s="1"/>
  <c r="X134" i="4"/>
  <c r="P134" i="4"/>
  <c r="O134" i="4"/>
  <c r="N134" i="4"/>
  <c r="W134" i="4" s="1"/>
  <c r="M134" i="4"/>
  <c r="T134" i="4" s="1"/>
  <c r="L134" i="4"/>
  <c r="S134" i="4" s="1"/>
  <c r="T133" i="4"/>
  <c r="P133" i="4"/>
  <c r="O133" i="4"/>
  <c r="X133" i="4" s="1"/>
  <c r="N133" i="4"/>
  <c r="W133" i="4" s="1"/>
  <c r="M133" i="4"/>
  <c r="L133" i="4"/>
  <c r="S133" i="4" s="1"/>
  <c r="X132" i="4"/>
  <c r="T132" i="4"/>
  <c r="S132" i="4"/>
  <c r="P132" i="4"/>
  <c r="O132" i="4"/>
  <c r="N132" i="4"/>
  <c r="W132" i="4" s="1"/>
  <c r="M132" i="4"/>
  <c r="L132" i="4"/>
  <c r="X131" i="4"/>
  <c r="W131" i="4"/>
  <c r="T131" i="4"/>
  <c r="Y131" i="4" s="1"/>
  <c r="O131" i="4"/>
  <c r="N131" i="4"/>
  <c r="M131" i="4"/>
  <c r="P131" i="4" s="1"/>
  <c r="L131" i="4"/>
  <c r="S131" i="4" s="1"/>
  <c r="X130" i="4"/>
  <c r="T130" i="4"/>
  <c r="Y130" i="4" s="1"/>
  <c r="O130" i="4"/>
  <c r="N130" i="4"/>
  <c r="W130" i="4" s="1"/>
  <c r="M130" i="4"/>
  <c r="P130" i="4" s="1"/>
  <c r="L130" i="4"/>
  <c r="S130" i="4" s="1"/>
  <c r="X129" i="4"/>
  <c r="W129" i="4"/>
  <c r="P129" i="4"/>
  <c r="O129" i="4"/>
  <c r="N129" i="4"/>
  <c r="M129" i="4"/>
  <c r="T129" i="4" s="1"/>
  <c r="Y129" i="4" s="1"/>
  <c r="L129" i="4"/>
  <c r="S129" i="4" s="1"/>
  <c r="S128" i="4"/>
  <c r="O128" i="4"/>
  <c r="X128" i="4" s="1"/>
  <c r="N128" i="4"/>
  <c r="W128" i="4" s="1"/>
  <c r="M128" i="4"/>
  <c r="T128" i="4" s="1"/>
  <c r="Y128" i="4" s="1"/>
  <c r="L128" i="4"/>
  <c r="W127" i="4"/>
  <c r="P127" i="4"/>
  <c r="O127" i="4"/>
  <c r="X127" i="4" s="1"/>
  <c r="N127" i="4"/>
  <c r="M127" i="4"/>
  <c r="T127" i="4" s="1"/>
  <c r="Y127" i="4" s="1"/>
  <c r="L127" i="4"/>
  <c r="S127" i="4" s="1"/>
  <c r="T126" i="4"/>
  <c r="S126" i="4"/>
  <c r="O126" i="4"/>
  <c r="X126" i="4" s="1"/>
  <c r="N126" i="4"/>
  <c r="W126" i="4" s="1"/>
  <c r="M126" i="4"/>
  <c r="P126" i="4" s="1"/>
  <c r="L126" i="4"/>
  <c r="X125" i="4"/>
  <c r="W125" i="4"/>
  <c r="P125" i="4"/>
  <c r="O125" i="4"/>
  <c r="N125" i="4"/>
  <c r="M125" i="4"/>
  <c r="T125" i="4" s="1"/>
  <c r="Y125" i="4" s="1"/>
  <c r="L125" i="4"/>
  <c r="S125" i="4" s="1"/>
  <c r="S124" i="4"/>
  <c r="O124" i="4"/>
  <c r="X124" i="4" s="1"/>
  <c r="N124" i="4"/>
  <c r="W124" i="4" s="1"/>
  <c r="M124" i="4"/>
  <c r="T124" i="4" s="1"/>
  <c r="Y124" i="4" s="1"/>
  <c r="L124" i="4"/>
  <c r="W123" i="4"/>
  <c r="P123" i="4"/>
  <c r="O123" i="4"/>
  <c r="X123" i="4" s="1"/>
  <c r="N123" i="4"/>
  <c r="M123" i="4"/>
  <c r="T123" i="4" s="1"/>
  <c r="Y123" i="4" s="1"/>
  <c r="L123" i="4"/>
  <c r="S123" i="4" s="1"/>
  <c r="T122" i="4"/>
  <c r="S122" i="4"/>
  <c r="O122" i="4"/>
  <c r="X122" i="4" s="1"/>
  <c r="N122" i="4"/>
  <c r="W122" i="4" s="1"/>
  <c r="M122" i="4"/>
  <c r="P122" i="4" s="1"/>
  <c r="L122" i="4"/>
  <c r="X121" i="4"/>
  <c r="W121" i="4"/>
  <c r="P121" i="4"/>
  <c r="O121" i="4"/>
  <c r="N121" i="4"/>
  <c r="M121" i="4"/>
  <c r="T121" i="4" s="1"/>
  <c r="Y121" i="4" s="1"/>
  <c r="L121" i="4"/>
  <c r="S121" i="4" s="1"/>
  <c r="S120" i="4"/>
  <c r="O120" i="4"/>
  <c r="X120" i="4" s="1"/>
  <c r="N120" i="4"/>
  <c r="W120" i="4" s="1"/>
  <c r="M120" i="4"/>
  <c r="T120" i="4" s="1"/>
  <c r="Y120" i="4" s="1"/>
  <c r="L120" i="4"/>
  <c r="W119" i="4"/>
  <c r="P119" i="4"/>
  <c r="O119" i="4"/>
  <c r="X119" i="4" s="1"/>
  <c r="N119" i="4"/>
  <c r="M119" i="4"/>
  <c r="T119" i="4" s="1"/>
  <c r="Y119" i="4" s="1"/>
  <c r="L119" i="4"/>
  <c r="S119" i="4" s="1"/>
  <c r="T118" i="4"/>
  <c r="S118" i="4"/>
  <c r="O118" i="4"/>
  <c r="X118" i="4" s="1"/>
  <c r="N118" i="4"/>
  <c r="W118" i="4" s="1"/>
  <c r="M118" i="4"/>
  <c r="P118" i="4" s="1"/>
  <c r="L118" i="4"/>
  <c r="X117" i="4"/>
  <c r="W117" i="4"/>
  <c r="P117" i="4"/>
  <c r="O117" i="4"/>
  <c r="N117" i="4"/>
  <c r="M117" i="4"/>
  <c r="T117" i="4" s="1"/>
  <c r="Y117" i="4" s="1"/>
  <c r="L117" i="4"/>
  <c r="S117" i="4" s="1"/>
  <c r="S116" i="4"/>
  <c r="O116" i="4"/>
  <c r="X116" i="4" s="1"/>
  <c r="N116" i="4"/>
  <c r="W116" i="4" s="1"/>
  <c r="M116" i="4"/>
  <c r="T116" i="4" s="1"/>
  <c r="Y116" i="4" s="1"/>
  <c r="L116" i="4"/>
  <c r="W115" i="4"/>
  <c r="P115" i="4"/>
  <c r="O115" i="4"/>
  <c r="X115" i="4" s="1"/>
  <c r="N115" i="4"/>
  <c r="M115" i="4"/>
  <c r="T115" i="4" s="1"/>
  <c r="Y115" i="4" s="1"/>
  <c r="L115" i="4"/>
  <c r="S115" i="4" s="1"/>
  <c r="T114" i="4"/>
  <c r="S114" i="4"/>
  <c r="O114" i="4"/>
  <c r="X114" i="4" s="1"/>
  <c r="N114" i="4"/>
  <c r="W114" i="4" s="1"/>
  <c r="M114" i="4"/>
  <c r="P114" i="4" s="1"/>
  <c r="L114" i="4"/>
  <c r="X113" i="4"/>
  <c r="W113" i="4"/>
  <c r="P113" i="4"/>
  <c r="O113" i="4"/>
  <c r="N113" i="4"/>
  <c r="M113" i="4"/>
  <c r="T113" i="4" s="1"/>
  <c r="Y113" i="4" s="1"/>
  <c r="L113" i="4"/>
  <c r="S113" i="4" s="1"/>
  <c r="S112" i="4"/>
  <c r="O112" i="4"/>
  <c r="X112" i="4" s="1"/>
  <c r="N112" i="4"/>
  <c r="W112" i="4" s="1"/>
  <c r="M112" i="4"/>
  <c r="T112" i="4" s="1"/>
  <c r="Y112" i="4" s="1"/>
  <c r="L112" i="4"/>
  <c r="W111" i="4"/>
  <c r="P111" i="4"/>
  <c r="O111" i="4"/>
  <c r="X111" i="4" s="1"/>
  <c r="N111" i="4"/>
  <c r="M111" i="4"/>
  <c r="T111" i="4" s="1"/>
  <c r="Y111" i="4" s="1"/>
  <c r="L111" i="4"/>
  <c r="S111" i="4" s="1"/>
  <c r="T110" i="4"/>
  <c r="S110" i="4"/>
  <c r="O110" i="4"/>
  <c r="X110" i="4" s="1"/>
  <c r="N110" i="4"/>
  <c r="W110" i="4" s="1"/>
  <c r="M110" i="4"/>
  <c r="P110" i="4" s="1"/>
  <c r="L110" i="4"/>
  <c r="X109" i="4"/>
  <c r="W109" i="4"/>
  <c r="P109" i="4"/>
  <c r="O109" i="4"/>
  <c r="N109" i="4"/>
  <c r="M109" i="4"/>
  <c r="T109" i="4" s="1"/>
  <c r="Y109" i="4" s="1"/>
  <c r="L109" i="4"/>
  <c r="S109" i="4" s="1"/>
  <c r="S108" i="4"/>
  <c r="O108" i="4"/>
  <c r="X108" i="4" s="1"/>
  <c r="N108" i="4"/>
  <c r="W108" i="4" s="1"/>
  <c r="M108" i="4"/>
  <c r="T108" i="4" s="1"/>
  <c r="Y108" i="4" s="1"/>
  <c r="L108" i="4"/>
  <c r="W107" i="4"/>
  <c r="P107" i="4"/>
  <c r="O107" i="4"/>
  <c r="X107" i="4" s="1"/>
  <c r="N107" i="4"/>
  <c r="M107" i="4"/>
  <c r="T107" i="4" s="1"/>
  <c r="Y107" i="4" s="1"/>
  <c r="L107" i="4"/>
  <c r="S107" i="4" s="1"/>
  <c r="T106" i="4"/>
  <c r="S106" i="4"/>
  <c r="O106" i="4"/>
  <c r="X106" i="4" s="1"/>
  <c r="N106" i="4"/>
  <c r="W106" i="4" s="1"/>
  <c r="M106" i="4"/>
  <c r="P106" i="4" s="1"/>
  <c r="L106" i="4"/>
  <c r="X105" i="4"/>
  <c r="W105" i="4"/>
  <c r="P105" i="4"/>
  <c r="O105" i="4"/>
  <c r="N105" i="4"/>
  <c r="M105" i="4"/>
  <c r="T105" i="4" s="1"/>
  <c r="Y105" i="4" s="1"/>
  <c r="L105" i="4"/>
  <c r="S105" i="4" s="1"/>
  <c r="O104" i="4"/>
  <c r="X104" i="4" s="1"/>
  <c r="N104" i="4"/>
  <c r="W104" i="4" s="1"/>
  <c r="M104" i="4"/>
  <c r="T104" i="4" s="1"/>
  <c r="Y104" i="4" s="1"/>
  <c r="L104" i="4"/>
  <c r="S104" i="4" s="1"/>
  <c r="P103" i="4"/>
  <c r="O103" i="4"/>
  <c r="X103" i="4" s="1"/>
  <c r="N103" i="4"/>
  <c r="W103" i="4" s="1"/>
  <c r="M103" i="4"/>
  <c r="T103" i="4" s="1"/>
  <c r="L103" i="4"/>
  <c r="S103" i="4" s="1"/>
  <c r="X102" i="4"/>
  <c r="W102" i="4"/>
  <c r="T102" i="4"/>
  <c r="Y102" i="4" s="1"/>
  <c r="S102" i="4"/>
  <c r="P102" i="4"/>
  <c r="L102" i="4"/>
  <c r="S101" i="4"/>
  <c r="P101" i="4"/>
  <c r="O101" i="4"/>
  <c r="X101" i="4" s="1"/>
  <c r="N101" i="4"/>
  <c r="W101" i="4" s="1"/>
  <c r="M101" i="4"/>
  <c r="T101" i="4" s="1"/>
  <c r="Y101" i="4" s="1"/>
  <c r="L101" i="4"/>
  <c r="W100" i="4"/>
  <c r="T100" i="4"/>
  <c r="Y100" i="4" s="1"/>
  <c r="P100" i="4"/>
  <c r="O100" i="4"/>
  <c r="X100" i="4" s="1"/>
  <c r="N100" i="4"/>
  <c r="M100" i="4"/>
  <c r="L100" i="4"/>
  <c r="S100" i="4" s="1"/>
  <c r="X99" i="4"/>
  <c r="O99" i="4"/>
  <c r="N99" i="4"/>
  <c r="W99" i="4" s="1"/>
  <c r="M99" i="4"/>
  <c r="L99" i="4"/>
  <c r="S99" i="4" s="1"/>
  <c r="O98" i="4"/>
  <c r="X98" i="4" s="1"/>
  <c r="N98" i="4"/>
  <c r="W98" i="4" s="1"/>
  <c r="M98" i="4"/>
  <c r="T98" i="4" s="1"/>
  <c r="L98" i="4"/>
  <c r="S98" i="4" s="1"/>
  <c r="S97" i="4"/>
  <c r="P97" i="4"/>
  <c r="O97" i="4"/>
  <c r="X97" i="4" s="1"/>
  <c r="N97" i="4"/>
  <c r="W97" i="4" s="1"/>
  <c r="M97" i="4"/>
  <c r="T97" i="4" s="1"/>
  <c r="Y97" i="4" s="1"/>
  <c r="L97" i="4"/>
  <c r="W96" i="4"/>
  <c r="T96" i="4"/>
  <c r="Y96" i="4" s="1"/>
  <c r="P96" i="4"/>
  <c r="O96" i="4"/>
  <c r="X96" i="4" s="1"/>
  <c r="N96" i="4"/>
  <c r="M96" i="4"/>
  <c r="L96" i="4"/>
  <c r="S96" i="4" s="1"/>
  <c r="X95" i="4"/>
  <c r="O95" i="4"/>
  <c r="N95" i="4"/>
  <c r="W95" i="4" s="1"/>
  <c r="M95" i="4"/>
  <c r="L95" i="4"/>
  <c r="S95" i="4" s="1"/>
  <c r="O94" i="4"/>
  <c r="X94" i="4" s="1"/>
  <c r="N94" i="4"/>
  <c r="W94" i="4" s="1"/>
  <c r="M94" i="4"/>
  <c r="T94" i="4" s="1"/>
  <c r="Y94" i="4" s="1"/>
  <c r="L94" i="4"/>
  <c r="S94" i="4" s="1"/>
  <c r="S93" i="4"/>
  <c r="P93" i="4"/>
  <c r="O93" i="4"/>
  <c r="X93" i="4" s="1"/>
  <c r="N93" i="4"/>
  <c r="W93" i="4" s="1"/>
  <c r="M93" i="4"/>
  <c r="T93" i="4" s="1"/>
  <c r="Y93" i="4" s="1"/>
  <c r="L93" i="4"/>
  <c r="W92" i="4"/>
  <c r="T92" i="4"/>
  <c r="P92" i="4"/>
  <c r="O92" i="4"/>
  <c r="X92" i="4" s="1"/>
  <c r="N92" i="4"/>
  <c r="M92" i="4"/>
  <c r="L92" i="4"/>
  <c r="S92" i="4" s="1"/>
  <c r="X91" i="4"/>
  <c r="O91" i="4"/>
  <c r="N91" i="4"/>
  <c r="W91" i="4" s="1"/>
  <c r="M91" i="4"/>
  <c r="L91" i="4"/>
  <c r="S91" i="4" s="1"/>
  <c r="O90" i="4"/>
  <c r="X90" i="4" s="1"/>
  <c r="N90" i="4"/>
  <c r="W90" i="4" s="1"/>
  <c r="M90" i="4"/>
  <c r="T90" i="4" s="1"/>
  <c r="Y90" i="4" s="1"/>
  <c r="L90" i="4"/>
  <c r="S90" i="4" s="1"/>
  <c r="S89" i="4"/>
  <c r="P89" i="4"/>
  <c r="O89" i="4"/>
  <c r="X89" i="4" s="1"/>
  <c r="N89" i="4"/>
  <c r="W89" i="4" s="1"/>
  <c r="M89" i="4"/>
  <c r="T89" i="4" s="1"/>
  <c r="L89" i="4"/>
  <c r="W88" i="4"/>
  <c r="T88" i="4"/>
  <c r="P88" i="4"/>
  <c r="O88" i="4"/>
  <c r="X88" i="4" s="1"/>
  <c r="N88" i="4"/>
  <c r="M88" i="4"/>
  <c r="L88" i="4"/>
  <c r="S88" i="4" s="1"/>
  <c r="X87" i="4"/>
  <c r="O87" i="4"/>
  <c r="N87" i="4"/>
  <c r="W87" i="4" s="1"/>
  <c r="M87" i="4"/>
  <c r="L87" i="4"/>
  <c r="S87" i="4" s="1"/>
  <c r="O84" i="4"/>
  <c r="X84" i="4" s="1"/>
  <c r="N84" i="4"/>
  <c r="W84" i="4" s="1"/>
  <c r="M84" i="4"/>
  <c r="T84" i="4" s="1"/>
  <c r="Y84" i="4" s="1"/>
  <c r="L84" i="4"/>
  <c r="S84" i="4" s="1"/>
  <c r="S83" i="4"/>
  <c r="P83" i="4"/>
  <c r="O83" i="4"/>
  <c r="X83" i="4" s="1"/>
  <c r="N83" i="4"/>
  <c r="W83" i="4" s="1"/>
  <c r="M83" i="4"/>
  <c r="T83" i="4" s="1"/>
  <c r="L83" i="4"/>
  <c r="W80" i="4"/>
  <c r="T80" i="4"/>
  <c r="Y80" i="4" s="1"/>
  <c r="P80" i="4"/>
  <c r="O80" i="4"/>
  <c r="X80" i="4" s="1"/>
  <c r="N80" i="4"/>
  <c r="M80" i="4"/>
  <c r="L80" i="4"/>
  <c r="S80" i="4" s="1"/>
  <c r="X79" i="4"/>
  <c r="O79" i="4"/>
  <c r="N79" i="4"/>
  <c r="W79" i="4" s="1"/>
  <c r="M79" i="4"/>
  <c r="L79" i="4"/>
  <c r="S79" i="4" s="1"/>
  <c r="O78" i="4"/>
  <c r="X78" i="4" s="1"/>
  <c r="N78" i="4"/>
  <c r="W78" i="4" s="1"/>
  <c r="M78" i="4"/>
  <c r="T78" i="4" s="1"/>
  <c r="L78" i="4"/>
  <c r="S78" i="4" s="1"/>
  <c r="S77" i="4"/>
  <c r="P77" i="4"/>
  <c r="O77" i="4"/>
  <c r="X77" i="4" s="1"/>
  <c r="N77" i="4"/>
  <c r="W77" i="4" s="1"/>
  <c r="M77" i="4"/>
  <c r="T77" i="4" s="1"/>
  <c r="Y77" i="4" s="1"/>
  <c r="L77" i="4"/>
  <c r="W76" i="4"/>
  <c r="T76" i="4"/>
  <c r="P76" i="4"/>
  <c r="O76" i="4"/>
  <c r="X76" i="4" s="1"/>
  <c r="N76" i="4"/>
  <c r="M76" i="4"/>
  <c r="L76" i="4"/>
  <c r="S76" i="4" s="1"/>
  <c r="X75" i="4"/>
  <c r="O75" i="4"/>
  <c r="N75" i="4"/>
  <c r="W75" i="4" s="1"/>
  <c r="M75" i="4"/>
  <c r="L75" i="4"/>
  <c r="S75" i="4" s="1"/>
  <c r="O74" i="4"/>
  <c r="X74" i="4" s="1"/>
  <c r="N74" i="4"/>
  <c r="W74" i="4" s="1"/>
  <c r="M74" i="4"/>
  <c r="T74" i="4" s="1"/>
  <c r="L74" i="4"/>
  <c r="S74" i="4" s="1"/>
  <c r="S73" i="4"/>
  <c r="P73" i="4"/>
  <c r="O73" i="4"/>
  <c r="X73" i="4" s="1"/>
  <c r="N73" i="4"/>
  <c r="W73" i="4" s="1"/>
  <c r="M73" i="4"/>
  <c r="T73" i="4" s="1"/>
  <c r="Y73" i="4" s="1"/>
  <c r="L73" i="4"/>
  <c r="W72" i="4"/>
  <c r="T72" i="4"/>
  <c r="P72" i="4"/>
  <c r="O72" i="4"/>
  <c r="X72" i="4" s="1"/>
  <c r="N72" i="4"/>
  <c r="M72" i="4"/>
  <c r="L72" i="4"/>
  <c r="S72" i="4" s="1"/>
  <c r="X71" i="4"/>
  <c r="O71" i="4"/>
  <c r="N71" i="4"/>
  <c r="W71" i="4" s="1"/>
  <c r="M71" i="4"/>
  <c r="L71" i="4"/>
  <c r="S71" i="4" s="1"/>
  <c r="O70" i="4"/>
  <c r="X70" i="4" s="1"/>
  <c r="N70" i="4"/>
  <c r="W70" i="4" s="1"/>
  <c r="M70" i="4"/>
  <c r="T70" i="4" s="1"/>
  <c r="Y70" i="4" s="1"/>
  <c r="L70" i="4"/>
  <c r="S70" i="4" s="1"/>
  <c r="S69" i="4"/>
  <c r="P69" i="4"/>
  <c r="O69" i="4"/>
  <c r="X69" i="4" s="1"/>
  <c r="N69" i="4"/>
  <c r="W69" i="4" s="1"/>
  <c r="M69" i="4"/>
  <c r="T69" i="4" s="1"/>
  <c r="L69" i="4"/>
  <c r="W68" i="4"/>
  <c r="T68" i="4"/>
  <c r="P68" i="4"/>
  <c r="O68" i="4"/>
  <c r="X68" i="4" s="1"/>
  <c r="N68" i="4"/>
  <c r="M68" i="4"/>
  <c r="L68" i="4"/>
  <c r="S68" i="4" s="1"/>
  <c r="X67" i="4"/>
  <c r="O67" i="4"/>
  <c r="N67" i="4"/>
  <c r="W67" i="4" s="1"/>
  <c r="M67" i="4"/>
  <c r="L67" i="4"/>
  <c r="S67" i="4" s="1"/>
  <c r="O66" i="4"/>
  <c r="X66" i="4" s="1"/>
  <c r="N66" i="4"/>
  <c r="W66" i="4" s="1"/>
  <c r="M66" i="4"/>
  <c r="T66" i="4" s="1"/>
  <c r="Y66" i="4" s="1"/>
  <c r="L66" i="4"/>
  <c r="S66" i="4" s="1"/>
  <c r="S65" i="4"/>
  <c r="P65" i="4"/>
  <c r="O65" i="4"/>
  <c r="X65" i="4" s="1"/>
  <c r="N65" i="4"/>
  <c r="W65" i="4" s="1"/>
  <c r="M65" i="4"/>
  <c r="T65" i="4" s="1"/>
  <c r="Y65" i="4" s="1"/>
  <c r="L65" i="4"/>
  <c r="W64" i="4"/>
  <c r="T64" i="4"/>
  <c r="Y64" i="4" s="1"/>
  <c r="P64" i="4"/>
  <c r="O64" i="4"/>
  <c r="X64" i="4" s="1"/>
  <c r="N64" i="4"/>
  <c r="M64" i="4"/>
  <c r="L64" i="4"/>
  <c r="S64" i="4" s="1"/>
  <c r="X63" i="4"/>
  <c r="O63" i="4"/>
  <c r="N63" i="4"/>
  <c r="W63" i="4" s="1"/>
  <c r="M63" i="4"/>
  <c r="L63" i="4"/>
  <c r="S63" i="4" s="1"/>
  <c r="O62" i="4"/>
  <c r="X62" i="4" s="1"/>
  <c r="N62" i="4"/>
  <c r="W62" i="4" s="1"/>
  <c r="M62" i="4"/>
  <c r="T62" i="4" s="1"/>
  <c r="L62" i="4"/>
  <c r="S62" i="4" s="1"/>
  <c r="S61" i="4"/>
  <c r="P61" i="4"/>
  <c r="O61" i="4"/>
  <c r="X61" i="4" s="1"/>
  <c r="N61" i="4"/>
  <c r="W61" i="4" s="1"/>
  <c r="M61" i="4"/>
  <c r="T61" i="4" s="1"/>
  <c r="Y61" i="4" s="1"/>
  <c r="L61" i="4"/>
  <c r="W60" i="4"/>
  <c r="T60" i="4"/>
  <c r="Y60" i="4" s="1"/>
  <c r="P60" i="4"/>
  <c r="O60" i="4"/>
  <c r="X60" i="4" s="1"/>
  <c r="N60" i="4"/>
  <c r="M60" i="4"/>
  <c r="L60" i="4"/>
  <c r="S60" i="4" s="1"/>
  <c r="X59" i="4"/>
  <c r="W59" i="4"/>
  <c r="O59" i="4"/>
  <c r="N59" i="4"/>
  <c r="M59" i="4"/>
  <c r="L59" i="4"/>
  <c r="S59" i="4" s="1"/>
  <c r="O58" i="4"/>
  <c r="X58" i="4" s="1"/>
  <c r="N58" i="4"/>
  <c r="W58" i="4" s="1"/>
  <c r="M58" i="4"/>
  <c r="T58" i="4" s="1"/>
  <c r="L58" i="4"/>
  <c r="S58" i="4" s="1"/>
  <c r="S57" i="4"/>
  <c r="P57" i="4"/>
  <c r="O57" i="4"/>
  <c r="X57" i="4" s="1"/>
  <c r="N57" i="4"/>
  <c r="W57" i="4" s="1"/>
  <c r="M57" i="4"/>
  <c r="T57" i="4" s="1"/>
  <c r="Y57" i="4" s="1"/>
  <c r="L57" i="4"/>
  <c r="W56" i="4"/>
  <c r="T56" i="4"/>
  <c r="Y56" i="4" s="1"/>
  <c r="S56" i="4"/>
  <c r="P56" i="4"/>
  <c r="O56" i="4"/>
  <c r="X56" i="4" s="1"/>
  <c r="N56" i="4"/>
  <c r="M56" i="4"/>
  <c r="L56" i="4"/>
  <c r="X55" i="4"/>
  <c r="W55" i="4"/>
  <c r="O55" i="4"/>
  <c r="N55" i="4"/>
  <c r="M55" i="4"/>
  <c r="L55" i="4"/>
  <c r="S55" i="4" s="1"/>
  <c r="O54" i="4"/>
  <c r="X54" i="4" s="1"/>
  <c r="N54" i="4"/>
  <c r="W54" i="4" s="1"/>
  <c r="M54" i="4"/>
  <c r="T54" i="4" s="1"/>
  <c r="Y54" i="4" s="1"/>
  <c r="L54" i="4"/>
  <c r="S54" i="4" s="1"/>
  <c r="S53" i="4"/>
  <c r="P53" i="4"/>
  <c r="O53" i="4"/>
  <c r="X53" i="4" s="1"/>
  <c r="N53" i="4"/>
  <c r="W53" i="4" s="1"/>
  <c r="M53" i="4"/>
  <c r="T53" i="4" s="1"/>
  <c r="Y53" i="4" s="1"/>
  <c r="L53" i="4"/>
  <c r="W52" i="4"/>
  <c r="T52" i="4"/>
  <c r="Y52" i="4" s="1"/>
  <c r="S52" i="4"/>
  <c r="P52" i="4"/>
  <c r="O52" i="4"/>
  <c r="X52" i="4" s="1"/>
  <c r="N52" i="4"/>
  <c r="M52" i="4"/>
  <c r="L52" i="4"/>
  <c r="X51" i="4"/>
  <c r="W51" i="4"/>
  <c r="O51" i="4"/>
  <c r="N51" i="4"/>
  <c r="M51" i="4"/>
  <c r="L51" i="4"/>
  <c r="S51" i="4" s="1"/>
  <c r="O50" i="4"/>
  <c r="X50" i="4" s="1"/>
  <c r="N50" i="4"/>
  <c r="W50" i="4" s="1"/>
  <c r="M50" i="4"/>
  <c r="T50" i="4" s="1"/>
  <c r="Y50" i="4" s="1"/>
  <c r="L50" i="4"/>
  <c r="S50" i="4" s="1"/>
  <c r="S49" i="4"/>
  <c r="P49" i="4"/>
  <c r="O49" i="4"/>
  <c r="X49" i="4" s="1"/>
  <c r="N49" i="4"/>
  <c r="W49" i="4" s="1"/>
  <c r="M49" i="4"/>
  <c r="T49" i="4" s="1"/>
  <c r="L49" i="4"/>
  <c r="W48" i="4"/>
  <c r="T48" i="4"/>
  <c r="S48" i="4"/>
  <c r="P48" i="4"/>
  <c r="O48" i="4"/>
  <c r="X48" i="4" s="1"/>
  <c r="N48" i="4"/>
  <c r="M48" i="4"/>
  <c r="L48" i="4"/>
  <c r="X47" i="4"/>
  <c r="W47" i="4"/>
  <c r="O47" i="4"/>
  <c r="N47" i="4"/>
  <c r="M47" i="4"/>
  <c r="L47" i="4"/>
  <c r="S47" i="4" s="1"/>
  <c r="O46" i="4"/>
  <c r="X46" i="4" s="1"/>
  <c r="N46" i="4"/>
  <c r="W46" i="4" s="1"/>
  <c r="M46" i="4"/>
  <c r="T46" i="4" s="1"/>
  <c r="L46" i="4"/>
  <c r="S46" i="4" s="1"/>
  <c r="S45" i="4"/>
  <c r="P45" i="4"/>
  <c r="O45" i="4"/>
  <c r="X45" i="4" s="1"/>
  <c r="N45" i="4"/>
  <c r="W45" i="4" s="1"/>
  <c r="M45" i="4"/>
  <c r="T45" i="4" s="1"/>
  <c r="Y45" i="4" s="1"/>
  <c r="L45" i="4"/>
  <c r="W44" i="4"/>
  <c r="T44" i="4"/>
  <c r="S44" i="4"/>
  <c r="P44" i="4"/>
  <c r="O44" i="4"/>
  <c r="X44" i="4" s="1"/>
  <c r="N44" i="4"/>
  <c r="M44" i="4"/>
  <c r="L44" i="4"/>
  <c r="X43" i="4"/>
  <c r="W43" i="4"/>
  <c r="O43" i="4"/>
  <c r="N43" i="4"/>
  <c r="M43" i="4"/>
  <c r="L43" i="4"/>
  <c r="S43" i="4" s="1"/>
  <c r="O42" i="4"/>
  <c r="X42" i="4" s="1"/>
  <c r="N42" i="4"/>
  <c r="W42" i="4" s="1"/>
  <c r="M42" i="4"/>
  <c r="T42" i="4" s="1"/>
  <c r="L42" i="4"/>
  <c r="S42" i="4" s="1"/>
  <c r="S41" i="4"/>
  <c r="P41" i="4"/>
  <c r="O41" i="4"/>
  <c r="X41" i="4" s="1"/>
  <c r="N41" i="4"/>
  <c r="W41" i="4" s="1"/>
  <c r="M41" i="4"/>
  <c r="T41" i="4" s="1"/>
  <c r="Y41" i="4" s="1"/>
  <c r="L41" i="4"/>
  <c r="W40" i="4"/>
  <c r="T40" i="4"/>
  <c r="Y40" i="4" s="1"/>
  <c r="S40" i="4"/>
  <c r="P40" i="4"/>
  <c r="O40" i="4"/>
  <c r="X40" i="4" s="1"/>
  <c r="N40" i="4"/>
  <c r="M40" i="4"/>
  <c r="L40" i="4"/>
  <c r="X39" i="4"/>
  <c r="W39" i="4"/>
  <c r="T39" i="4"/>
  <c r="Y39" i="4" s="1"/>
  <c r="O39" i="4"/>
  <c r="N39" i="4"/>
  <c r="M39" i="4"/>
  <c r="P39" i="4" s="1"/>
  <c r="L39" i="4"/>
  <c r="S39" i="4" s="1"/>
  <c r="O38" i="4"/>
  <c r="X38" i="4" s="1"/>
  <c r="N38" i="4"/>
  <c r="W38" i="4" s="1"/>
  <c r="M38" i="4"/>
  <c r="T38" i="4" s="1"/>
  <c r="L38" i="4"/>
  <c r="S38" i="4" s="1"/>
  <c r="S37" i="4"/>
  <c r="P37" i="4"/>
  <c r="O37" i="4"/>
  <c r="X37" i="4" s="1"/>
  <c r="N37" i="4"/>
  <c r="W37" i="4" s="1"/>
  <c r="M37" i="4"/>
  <c r="T37" i="4" s="1"/>
  <c r="Y37" i="4" s="1"/>
  <c r="L37" i="4"/>
  <c r="W36" i="4"/>
  <c r="T36" i="4"/>
  <c r="Y36" i="4" s="1"/>
  <c r="S36" i="4"/>
  <c r="O36" i="4"/>
  <c r="X36" i="4" s="1"/>
  <c r="N36" i="4"/>
  <c r="M36" i="4"/>
  <c r="P36" i="4" s="1"/>
  <c r="L36" i="4"/>
  <c r="X35" i="4"/>
  <c r="W35" i="4"/>
  <c r="O35" i="4"/>
  <c r="N35" i="4"/>
  <c r="M35" i="4"/>
  <c r="P35" i="4" s="1"/>
  <c r="L35" i="4"/>
  <c r="S35" i="4" s="1"/>
  <c r="X34" i="4"/>
  <c r="O34" i="4"/>
  <c r="P34" i="4" s="1"/>
  <c r="N34" i="4"/>
  <c r="W34" i="4" s="1"/>
  <c r="M34" i="4"/>
  <c r="T34" i="4" s="1"/>
  <c r="Y34" i="4" s="1"/>
  <c r="L34" i="4"/>
  <c r="S34" i="4" s="1"/>
  <c r="S33" i="4"/>
  <c r="P33" i="4"/>
  <c r="O33" i="4"/>
  <c r="X33" i="4" s="1"/>
  <c r="N33" i="4"/>
  <c r="W33" i="4" s="1"/>
  <c r="M33" i="4"/>
  <c r="T33" i="4" s="1"/>
  <c r="L33" i="4"/>
  <c r="W32" i="4"/>
  <c r="T32" i="4"/>
  <c r="P32" i="4"/>
  <c r="O32" i="4"/>
  <c r="X32" i="4" s="1"/>
  <c r="N32" i="4"/>
  <c r="M32" i="4"/>
  <c r="L32" i="4"/>
  <c r="S32" i="4" s="1"/>
  <c r="X31" i="4"/>
  <c r="T31" i="4"/>
  <c r="Y31" i="4" s="1"/>
  <c r="O31" i="4"/>
  <c r="N31" i="4"/>
  <c r="W31" i="4" s="1"/>
  <c r="M31" i="4"/>
  <c r="P31" i="4" s="1"/>
  <c r="L31" i="4"/>
  <c r="S31" i="4" s="1"/>
  <c r="X30" i="4"/>
  <c r="O30" i="4"/>
  <c r="P30" i="4" s="1"/>
  <c r="N30" i="4"/>
  <c r="W30" i="4" s="1"/>
  <c r="M30" i="4"/>
  <c r="T30" i="4" s="1"/>
  <c r="Y30" i="4" s="1"/>
  <c r="L30" i="4"/>
  <c r="S30" i="4" s="1"/>
  <c r="S29" i="4"/>
  <c r="P29" i="4"/>
  <c r="O29" i="4"/>
  <c r="X29" i="4" s="1"/>
  <c r="N29" i="4"/>
  <c r="W29" i="4" s="1"/>
  <c r="M29" i="4"/>
  <c r="T29" i="4" s="1"/>
  <c r="L29" i="4"/>
  <c r="W28" i="4"/>
  <c r="T28" i="4"/>
  <c r="P28" i="4"/>
  <c r="O28" i="4"/>
  <c r="X28" i="4" s="1"/>
  <c r="N28" i="4"/>
  <c r="M28" i="4"/>
  <c r="L28" i="4"/>
  <c r="S28" i="4" s="1"/>
  <c r="X27" i="4"/>
  <c r="T27" i="4"/>
  <c r="Y27" i="4" s="1"/>
  <c r="O27" i="4"/>
  <c r="N27" i="4"/>
  <c r="W27" i="4" s="1"/>
  <c r="M27" i="4"/>
  <c r="P27" i="4" s="1"/>
  <c r="L27" i="4"/>
  <c r="S27" i="4" s="1"/>
  <c r="X26" i="4"/>
  <c r="O26" i="4"/>
  <c r="P26" i="4" s="1"/>
  <c r="N26" i="4"/>
  <c r="W26" i="4" s="1"/>
  <c r="M26" i="4"/>
  <c r="T26" i="4" s="1"/>
  <c r="Y26" i="4" s="1"/>
  <c r="L26" i="4"/>
  <c r="S26" i="4" s="1"/>
  <c r="S25" i="4"/>
  <c r="P25" i="4"/>
  <c r="O25" i="4"/>
  <c r="X25" i="4" s="1"/>
  <c r="N25" i="4"/>
  <c r="W25" i="4" s="1"/>
  <c r="M25" i="4"/>
  <c r="T25" i="4" s="1"/>
  <c r="L25" i="4"/>
  <c r="W24" i="4"/>
  <c r="T24" i="4"/>
  <c r="P24" i="4"/>
  <c r="O24" i="4"/>
  <c r="X24" i="4" s="1"/>
  <c r="N24" i="4"/>
  <c r="M24" i="4"/>
  <c r="L24" i="4"/>
  <c r="S24" i="4" s="1"/>
  <c r="X23" i="4"/>
  <c r="T23" i="4"/>
  <c r="Y23" i="4" s="1"/>
  <c r="O23" i="4"/>
  <c r="N23" i="4"/>
  <c r="W23" i="4" s="1"/>
  <c r="M23" i="4"/>
  <c r="P23" i="4" s="1"/>
  <c r="L23" i="4"/>
  <c r="S23" i="4" s="1"/>
  <c r="X22" i="4"/>
  <c r="O22" i="4"/>
  <c r="P22" i="4" s="1"/>
  <c r="N22" i="4"/>
  <c r="W22" i="4" s="1"/>
  <c r="M22" i="4"/>
  <c r="T22" i="4" s="1"/>
  <c r="Y22" i="4" s="1"/>
  <c r="L22" i="4"/>
  <c r="S22" i="4" s="1"/>
  <c r="S21" i="4"/>
  <c r="P21" i="4"/>
  <c r="O21" i="4"/>
  <c r="X21" i="4" s="1"/>
  <c r="N21" i="4"/>
  <c r="W21" i="4" s="1"/>
  <c r="M21" i="4"/>
  <c r="T21" i="4" s="1"/>
  <c r="L21" i="4"/>
  <c r="W20" i="4"/>
  <c r="T20" i="4"/>
  <c r="P20" i="4"/>
  <c r="O20" i="4"/>
  <c r="X20" i="4" s="1"/>
  <c r="N20" i="4"/>
  <c r="M20" i="4"/>
  <c r="L20" i="4"/>
  <c r="S20" i="4" s="1"/>
  <c r="X19" i="4"/>
  <c r="T19" i="4"/>
  <c r="Y19" i="4" s="1"/>
  <c r="O19" i="4"/>
  <c r="N19" i="4"/>
  <c r="W19" i="4" s="1"/>
  <c r="M19" i="4"/>
  <c r="P19" i="4" s="1"/>
  <c r="L19" i="4"/>
  <c r="S19" i="4" s="1"/>
  <c r="X18" i="4"/>
  <c r="O18" i="4"/>
  <c r="P18" i="4" s="1"/>
  <c r="N18" i="4"/>
  <c r="W18" i="4" s="1"/>
  <c r="M18" i="4"/>
  <c r="T18" i="4" s="1"/>
  <c r="Y18" i="4" s="1"/>
  <c r="L18" i="4"/>
  <c r="S18" i="4" s="1"/>
  <c r="S17" i="4"/>
  <c r="P17" i="4"/>
  <c r="O17" i="4"/>
  <c r="X17" i="4" s="1"/>
  <c r="N17" i="4"/>
  <c r="W17" i="4" s="1"/>
  <c r="M17" i="4"/>
  <c r="T17" i="4" s="1"/>
  <c r="L17" i="4"/>
  <c r="W16" i="4"/>
  <c r="T16" i="4"/>
  <c r="P16" i="4"/>
  <c r="O16" i="4"/>
  <c r="X16" i="4" s="1"/>
  <c r="N16" i="4"/>
  <c r="M16" i="4"/>
  <c r="L16" i="4"/>
  <c r="S16" i="4" s="1"/>
  <c r="X15" i="4"/>
  <c r="T15" i="4"/>
  <c r="Y15" i="4" s="1"/>
  <c r="O15" i="4"/>
  <c r="N15" i="4"/>
  <c r="W15" i="4" s="1"/>
  <c r="M15" i="4"/>
  <c r="P15" i="4" s="1"/>
  <c r="L15" i="4"/>
  <c r="S15" i="4" s="1"/>
  <c r="X14" i="4"/>
  <c r="O14" i="4"/>
  <c r="P14" i="4" s="1"/>
  <c r="N14" i="4"/>
  <c r="W14" i="4" s="1"/>
  <c r="M14" i="4"/>
  <c r="T14" i="4" s="1"/>
  <c r="Y14" i="4" s="1"/>
  <c r="L14" i="4"/>
  <c r="S14" i="4" s="1"/>
  <c r="S13" i="4"/>
  <c r="P13" i="4"/>
  <c r="O13" i="4"/>
  <c r="X13" i="4" s="1"/>
  <c r="N13" i="4"/>
  <c r="W13" i="4" s="1"/>
  <c r="M13" i="4"/>
  <c r="T13" i="4" s="1"/>
  <c r="L13" i="4"/>
  <c r="W12" i="4"/>
  <c r="T12" i="4"/>
  <c r="P12" i="4"/>
  <c r="O12" i="4"/>
  <c r="X12" i="4" s="1"/>
  <c r="N12" i="4"/>
  <c r="M12" i="4"/>
  <c r="L12" i="4"/>
  <c r="S12" i="4" s="1"/>
  <c r="X11" i="4"/>
  <c r="T11" i="4"/>
  <c r="Y11" i="4" s="1"/>
  <c r="O11" i="4"/>
  <c r="N11" i="4"/>
  <c r="W11" i="4" s="1"/>
  <c r="M11" i="4"/>
  <c r="P11" i="4" s="1"/>
  <c r="L11" i="4"/>
  <c r="S11" i="4" s="1"/>
  <c r="X10" i="4"/>
  <c r="O10" i="4"/>
  <c r="P10" i="4" s="1"/>
  <c r="N10" i="4"/>
  <c r="W10" i="4" s="1"/>
  <c r="M10" i="4"/>
  <c r="T10" i="4" s="1"/>
  <c r="Y10" i="4" s="1"/>
  <c r="L10" i="4"/>
  <c r="S10" i="4" s="1"/>
  <c r="S9" i="4"/>
  <c r="P9" i="4"/>
  <c r="O9" i="4"/>
  <c r="X9" i="4" s="1"/>
  <c r="N9" i="4"/>
  <c r="W9" i="4" s="1"/>
  <c r="M9" i="4"/>
  <c r="T9" i="4" s="1"/>
  <c r="L9" i="4"/>
  <c r="W8" i="4"/>
  <c r="T8" i="4"/>
  <c r="P8" i="4"/>
  <c r="O8" i="4"/>
  <c r="X8" i="4" s="1"/>
  <c r="N8" i="4"/>
  <c r="M8" i="4"/>
  <c r="L8" i="4"/>
  <c r="S8" i="4" s="1"/>
  <c r="X7" i="4"/>
  <c r="T7" i="4"/>
  <c r="Y7" i="4" s="1"/>
  <c r="O7" i="4"/>
  <c r="N7" i="4"/>
  <c r="W7" i="4" s="1"/>
  <c r="M7" i="4"/>
  <c r="P7" i="4" s="1"/>
  <c r="L7" i="4"/>
  <c r="S7" i="4" s="1"/>
  <c r="X6" i="4"/>
  <c r="O6" i="4"/>
  <c r="P6" i="4" s="1"/>
  <c r="N6" i="4"/>
  <c r="W6" i="4" s="1"/>
  <c r="M6" i="4"/>
  <c r="T6" i="4" s="1"/>
  <c r="Y6" i="4" s="1"/>
  <c r="L6" i="4"/>
  <c r="S6" i="4" s="1"/>
  <c r="S5" i="4"/>
  <c r="P5" i="4"/>
  <c r="O5" i="4"/>
  <c r="X5" i="4" s="1"/>
  <c r="N5" i="4"/>
  <c r="W5" i="4" s="1"/>
  <c r="M5" i="4"/>
  <c r="T5" i="4" s="1"/>
  <c r="L5" i="4"/>
  <c r="W4" i="4"/>
  <c r="T4" i="4"/>
  <c r="P4" i="4"/>
  <c r="O4" i="4"/>
  <c r="X4" i="4" s="1"/>
  <c r="N4" i="4"/>
  <c r="M4" i="4"/>
  <c r="L4" i="4"/>
  <c r="S4" i="4" s="1"/>
  <c r="X3" i="4"/>
  <c r="T3" i="4"/>
  <c r="Y3" i="4" s="1"/>
  <c r="O3" i="4"/>
  <c r="N3" i="4"/>
  <c r="W3" i="4" s="1"/>
  <c r="M3" i="4"/>
  <c r="P3" i="4" s="1"/>
  <c r="L3" i="4"/>
  <c r="S3" i="4" s="1"/>
  <c r="X2" i="4"/>
  <c r="O2" i="4"/>
  <c r="P2" i="4" s="1"/>
  <c r="N2" i="4"/>
  <c r="W2" i="4" s="1"/>
  <c r="M2" i="4"/>
  <c r="T2" i="4" s="1"/>
  <c r="Y2" i="4" s="1"/>
  <c r="L2" i="4"/>
  <c r="S2" i="4" s="1"/>
  <c r="AI161" i="3"/>
  <c r="AH161" i="3"/>
  <c r="AG161" i="3"/>
  <c r="AJ161" i="3" s="1"/>
  <c r="AF161" i="3"/>
  <c r="T161" i="3"/>
  <c r="Y161" i="3" s="1"/>
  <c r="S161" i="3"/>
  <c r="O161" i="3"/>
  <c r="X161" i="3" s="1"/>
  <c r="N161" i="3"/>
  <c r="W161" i="3" s="1"/>
  <c r="M161" i="3"/>
  <c r="L161" i="3"/>
  <c r="AI160" i="3"/>
  <c r="AH160" i="3"/>
  <c r="AG160" i="3"/>
  <c r="AJ160" i="3" s="1"/>
  <c r="AF160" i="3"/>
  <c r="S160" i="3"/>
  <c r="P160" i="3"/>
  <c r="O160" i="3"/>
  <c r="X160" i="3" s="1"/>
  <c r="N160" i="3"/>
  <c r="W160" i="3" s="1"/>
  <c r="M160" i="3"/>
  <c r="T160" i="3" s="1"/>
  <c r="L160" i="3"/>
  <c r="AI159" i="3"/>
  <c r="AH159" i="3"/>
  <c r="AG159" i="3"/>
  <c r="AJ159" i="3" s="1"/>
  <c r="AF159" i="3"/>
  <c r="O159" i="3"/>
  <c r="X159" i="3" s="1"/>
  <c r="N159" i="3"/>
  <c r="W159" i="3" s="1"/>
  <c r="M159" i="3"/>
  <c r="T159" i="3" s="1"/>
  <c r="L159" i="3"/>
  <c r="S159" i="3" s="1"/>
  <c r="AI158" i="3"/>
  <c r="AH158" i="3"/>
  <c r="AG158" i="3"/>
  <c r="AJ158" i="3" s="1"/>
  <c r="AF158" i="3"/>
  <c r="S158" i="3"/>
  <c r="O158" i="3"/>
  <c r="X158" i="3" s="1"/>
  <c r="N158" i="3"/>
  <c r="W158" i="3" s="1"/>
  <c r="M158" i="3"/>
  <c r="T158" i="3" s="1"/>
  <c r="L158" i="3"/>
  <c r="AI157" i="3"/>
  <c r="AJ157" i="3" s="1"/>
  <c r="AH157" i="3"/>
  <c r="AG157" i="3"/>
  <c r="AF157" i="3"/>
  <c r="X157" i="3"/>
  <c r="S157" i="3"/>
  <c r="P157" i="3"/>
  <c r="O157" i="3"/>
  <c r="N157" i="3"/>
  <c r="W157" i="3" s="1"/>
  <c r="M157" i="3"/>
  <c r="T157" i="3" s="1"/>
  <c r="Y157" i="3" s="1"/>
  <c r="L157" i="3"/>
  <c r="AI156" i="3"/>
  <c r="AH156" i="3"/>
  <c r="AG156" i="3"/>
  <c r="AJ156" i="3" s="1"/>
  <c r="AF156" i="3"/>
  <c r="W156" i="3"/>
  <c r="O156" i="3"/>
  <c r="X156" i="3" s="1"/>
  <c r="N156" i="3"/>
  <c r="M156" i="3"/>
  <c r="T156" i="3" s="1"/>
  <c r="Y156" i="3" s="1"/>
  <c r="L156" i="3"/>
  <c r="S156" i="3" s="1"/>
  <c r="X155" i="3"/>
  <c r="S155" i="3"/>
  <c r="P155" i="3"/>
  <c r="O155" i="3"/>
  <c r="N155" i="3"/>
  <c r="W155" i="3" s="1"/>
  <c r="M155" i="3"/>
  <c r="T155" i="3" s="1"/>
  <c r="L155" i="3"/>
  <c r="AI154" i="3"/>
  <c r="AH154" i="3"/>
  <c r="AG154" i="3"/>
  <c r="AJ154" i="3" s="1"/>
  <c r="AF154" i="3"/>
  <c r="W154" i="3"/>
  <c r="O154" i="3"/>
  <c r="X154" i="3" s="1"/>
  <c r="N154" i="3"/>
  <c r="M154" i="3"/>
  <c r="T154" i="3" s="1"/>
  <c r="Y154" i="3" s="1"/>
  <c r="L154" i="3"/>
  <c r="S154" i="3" s="1"/>
  <c r="AI153" i="3"/>
  <c r="AH153" i="3"/>
  <c r="AG153" i="3"/>
  <c r="AJ153" i="3" s="1"/>
  <c r="AF153" i="3"/>
  <c r="T153" i="3"/>
  <c r="O153" i="3"/>
  <c r="N153" i="3"/>
  <c r="W153" i="3" s="1"/>
  <c r="M153" i="3"/>
  <c r="L153" i="3"/>
  <c r="S153" i="3" s="1"/>
  <c r="AI152" i="3"/>
  <c r="AJ152" i="3" s="1"/>
  <c r="AH152" i="3"/>
  <c r="AG152" i="3"/>
  <c r="AF152" i="3"/>
  <c r="S152" i="3"/>
  <c r="O152" i="3"/>
  <c r="X152" i="3" s="1"/>
  <c r="N152" i="3"/>
  <c r="W152" i="3" s="1"/>
  <c r="M152" i="3"/>
  <c r="L152" i="3"/>
  <c r="AJ151" i="3"/>
  <c r="AI151" i="3"/>
  <c r="AH151" i="3"/>
  <c r="AG151" i="3"/>
  <c r="AF151" i="3"/>
  <c r="X151" i="3"/>
  <c r="O151" i="3"/>
  <c r="N151" i="3"/>
  <c r="W151" i="3" s="1"/>
  <c r="M151" i="3"/>
  <c r="L151" i="3"/>
  <c r="S151" i="3" s="1"/>
  <c r="AI150" i="3"/>
  <c r="AH150" i="3"/>
  <c r="AG150" i="3"/>
  <c r="AJ150" i="3" s="1"/>
  <c r="AF150" i="3"/>
  <c r="X150" i="3"/>
  <c r="W150" i="3"/>
  <c r="O150" i="3"/>
  <c r="P150" i="3" s="1"/>
  <c r="N150" i="3"/>
  <c r="M150" i="3"/>
  <c r="T150" i="3" s="1"/>
  <c r="Y150" i="3" s="1"/>
  <c r="L150" i="3"/>
  <c r="S150" i="3" s="1"/>
  <c r="AJ149" i="3"/>
  <c r="AI149" i="3"/>
  <c r="AH149" i="3"/>
  <c r="AG149" i="3"/>
  <c r="AF149" i="3"/>
  <c r="W149" i="3"/>
  <c r="T149" i="3"/>
  <c r="Y149" i="3" s="1"/>
  <c r="P149" i="3"/>
  <c r="O149" i="3"/>
  <c r="X149" i="3" s="1"/>
  <c r="N149" i="3"/>
  <c r="M149" i="3"/>
  <c r="L149" i="3"/>
  <c r="S149" i="3" s="1"/>
  <c r="AI148" i="3"/>
  <c r="AJ148" i="3" s="1"/>
  <c r="AH148" i="3"/>
  <c r="AG148" i="3"/>
  <c r="AF148" i="3"/>
  <c r="T148" i="3"/>
  <c r="Y148" i="3" s="1"/>
  <c r="S148" i="3"/>
  <c r="O148" i="3"/>
  <c r="X148" i="3" s="1"/>
  <c r="N148" i="3"/>
  <c r="W148" i="3" s="1"/>
  <c r="M148" i="3"/>
  <c r="P148" i="3" s="1"/>
  <c r="L148" i="3"/>
  <c r="AI147" i="3"/>
  <c r="AJ147" i="3" s="1"/>
  <c r="AH147" i="3"/>
  <c r="AG147" i="3"/>
  <c r="AF147" i="3"/>
  <c r="X147" i="3"/>
  <c r="S147" i="3"/>
  <c r="P147" i="3"/>
  <c r="O147" i="3"/>
  <c r="N147" i="3"/>
  <c r="W147" i="3" s="1"/>
  <c r="M147" i="3"/>
  <c r="T147" i="3" s="1"/>
  <c r="Y147" i="3" s="1"/>
  <c r="L147" i="3"/>
  <c r="AI146" i="3"/>
  <c r="AH146" i="3"/>
  <c r="AG146" i="3"/>
  <c r="AJ146" i="3" s="1"/>
  <c r="AF146" i="3"/>
  <c r="W146" i="3"/>
  <c r="P146" i="3"/>
  <c r="O146" i="3"/>
  <c r="X146" i="3" s="1"/>
  <c r="N146" i="3"/>
  <c r="M146" i="3"/>
  <c r="T146" i="3" s="1"/>
  <c r="L146" i="3"/>
  <c r="S146" i="3" s="1"/>
  <c r="AI145" i="3"/>
  <c r="AH145" i="3"/>
  <c r="AG145" i="3"/>
  <c r="AJ145" i="3" s="1"/>
  <c r="AF145" i="3"/>
  <c r="T145" i="3"/>
  <c r="O145" i="3"/>
  <c r="N145" i="3"/>
  <c r="W145" i="3" s="1"/>
  <c r="M145" i="3"/>
  <c r="L145" i="3"/>
  <c r="S145" i="3" s="1"/>
  <c r="AI144" i="3"/>
  <c r="AJ144" i="3" s="1"/>
  <c r="AH144" i="3"/>
  <c r="AG144" i="3"/>
  <c r="AF144" i="3"/>
  <c r="S144" i="3"/>
  <c r="O144" i="3"/>
  <c r="X144" i="3" s="1"/>
  <c r="N144" i="3"/>
  <c r="W144" i="3" s="1"/>
  <c r="M144" i="3"/>
  <c r="L144" i="3"/>
  <c r="AJ143" i="3"/>
  <c r="AI143" i="3"/>
  <c r="AH143" i="3"/>
  <c r="AG143" i="3"/>
  <c r="AF143" i="3"/>
  <c r="X143" i="3"/>
  <c r="O143" i="3"/>
  <c r="N143" i="3"/>
  <c r="W143" i="3" s="1"/>
  <c r="M143" i="3"/>
  <c r="L143" i="3"/>
  <c r="S143" i="3" s="1"/>
  <c r="AI142" i="3"/>
  <c r="AH142" i="3"/>
  <c r="AG142" i="3"/>
  <c r="AJ142" i="3" s="1"/>
  <c r="AF142" i="3"/>
  <c r="X142" i="3"/>
  <c r="W142" i="3"/>
  <c r="O142" i="3"/>
  <c r="P142" i="3" s="1"/>
  <c r="N142" i="3"/>
  <c r="M142" i="3"/>
  <c r="T142" i="3" s="1"/>
  <c r="L142" i="3"/>
  <c r="S142" i="3" s="1"/>
  <c r="AJ141" i="3"/>
  <c r="AI141" i="3"/>
  <c r="AH141" i="3"/>
  <c r="AG141" i="3"/>
  <c r="AF141" i="3"/>
  <c r="W141" i="3"/>
  <c r="T141" i="3"/>
  <c r="P141" i="3"/>
  <c r="O141" i="3"/>
  <c r="X141" i="3" s="1"/>
  <c r="N141" i="3"/>
  <c r="M141" i="3"/>
  <c r="L141" i="3"/>
  <c r="S141" i="3" s="1"/>
  <c r="AI140" i="3"/>
  <c r="AJ140" i="3" s="1"/>
  <c r="AH140" i="3"/>
  <c r="AG140" i="3"/>
  <c r="AF140" i="3"/>
  <c r="T140" i="3"/>
  <c r="Y140" i="3" s="1"/>
  <c r="S140" i="3"/>
  <c r="O140" i="3"/>
  <c r="X140" i="3" s="1"/>
  <c r="N140" i="3"/>
  <c r="W140" i="3" s="1"/>
  <c r="M140" i="3"/>
  <c r="P140" i="3" s="1"/>
  <c r="L140" i="3"/>
  <c r="AI139" i="3"/>
  <c r="AJ139" i="3" s="1"/>
  <c r="AH139" i="3"/>
  <c r="AG139" i="3"/>
  <c r="AF139" i="3"/>
  <c r="X139" i="3"/>
  <c r="S139" i="3"/>
  <c r="P139" i="3"/>
  <c r="O139" i="3"/>
  <c r="N139" i="3"/>
  <c r="W139" i="3" s="1"/>
  <c r="M139" i="3"/>
  <c r="T139" i="3" s="1"/>
  <c r="Y139" i="3" s="1"/>
  <c r="L139" i="3"/>
  <c r="AI138" i="3"/>
  <c r="AH138" i="3"/>
  <c r="AG138" i="3"/>
  <c r="AJ138" i="3" s="1"/>
  <c r="AF138" i="3"/>
  <c r="W138" i="3"/>
  <c r="P138" i="3"/>
  <c r="O138" i="3"/>
  <c r="X138" i="3" s="1"/>
  <c r="N138" i="3"/>
  <c r="M138" i="3"/>
  <c r="T138" i="3" s="1"/>
  <c r="Y138" i="3" s="1"/>
  <c r="L138" i="3"/>
  <c r="S138" i="3" s="1"/>
  <c r="AI137" i="3"/>
  <c r="AH137" i="3"/>
  <c r="AG137" i="3"/>
  <c r="AJ137" i="3" s="1"/>
  <c r="AF137" i="3"/>
  <c r="T137" i="3"/>
  <c r="O137" i="3"/>
  <c r="N137" i="3"/>
  <c r="W137" i="3" s="1"/>
  <c r="M137" i="3"/>
  <c r="L137" i="3"/>
  <c r="S137" i="3" s="1"/>
  <c r="AI136" i="3"/>
  <c r="AJ136" i="3" s="1"/>
  <c r="AH136" i="3"/>
  <c r="AG136" i="3"/>
  <c r="AF136" i="3"/>
  <c r="S136" i="3"/>
  <c r="O136" i="3"/>
  <c r="X136" i="3" s="1"/>
  <c r="N136" i="3"/>
  <c r="W136" i="3" s="1"/>
  <c r="M136" i="3"/>
  <c r="L136" i="3"/>
  <c r="AJ135" i="3"/>
  <c r="AI135" i="3"/>
  <c r="AH135" i="3"/>
  <c r="AG135" i="3"/>
  <c r="AF135" i="3"/>
  <c r="X135" i="3"/>
  <c r="O135" i="3"/>
  <c r="N135" i="3"/>
  <c r="W135" i="3" s="1"/>
  <c r="M135" i="3"/>
  <c r="L135" i="3"/>
  <c r="S135" i="3" s="1"/>
  <c r="AI134" i="3"/>
  <c r="AH134" i="3"/>
  <c r="AG134" i="3"/>
  <c r="AJ134" i="3" s="1"/>
  <c r="AF134" i="3"/>
  <c r="X134" i="3"/>
  <c r="W134" i="3"/>
  <c r="O134" i="3"/>
  <c r="P134" i="3" s="1"/>
  <c r="N134" i="3"/>
  <c r="M134" i="3"/>
  <c r="T134" i="3" s="1"/>
  <c r="Y134" i="3" s="1"/>
  <c r="L134" i="3"/>
  <c r="S134" i="3" s="1"/>
  <c r="AJ133" i="3"/>
  <c r="AI133" i="3"/>
  <c r="AH133" i="3"/>
  <c r="AG133" i="3"/>
  <c r="AF133" i="3"/>
  <c r="W133" i="3"/>
  <c r="T133" i="3"/>
  <c r="Y133" i="3" s="1"/>
  <c r="P133" i="3"/>
  <c r="O133" i="3"/>
  <c r="X133" i="3" s="1"/>
  <c r="N133" i="3"/>
  <c r="M133" i="3"/>
  <c r="L133" i="3"/>
  <c r="S133" i="3" s="1"/>
  <c r="AI132" i="3"/>
  <c r="AJ132" i="3" s="1"/>
  <c r="AH132" i="3"/>
  <c r="AG132" i="3"/>
  <c r="AF132" i="3"/>
  <c r="T132" i="3"/>
  <c r="Y132" i="3" s="1"/>
  <c r="S132" i="3"/>
  <c r="O132" i="3"/>
  <c r="X132" i="3" s="1"/>
  <c r="N132" i="3"/>
  <c r="W132" i="3" s="1"/>
  <c r="M132" i="3"/>
  <c r="P132" i="3" s="1"/>
  <c r="L132" i="3"/>
  <c r="AI131" i="3"/>
  <c r="AJ131" i="3" s="1"/>
  <c r="AH131" i="3"/>
  <c r="AG131" i="3"/>
  <c r="AF131" i="3"/>
  <c r="X131" i="3"/>
  <c r="S131" i="3"/>
  <c r="P131" i="3"/>
  <c r="O131" i="3"/>
  <c r="N131" i="3"/>
  <c r="W131" i="3" s="1"/>
  <c r="M131" i="3"/>
  <c r="T131" i="3" s="1"/>
  <c r="Y131" i="3" s="1"/>
  <c r="L131" i="3"/>
  <c r="AI130" i="3"/>
  <c r="AH130" i="3"/>
  <c r="AG130" i="3"/>
  <c r="AJ130" i="3" s="1"/>
  <c r="AF130" i="3"/>
  <c r="W130" i="3"/>
  <c r="P130" i="3"/>
  <c r="O130" i="3"/>
  <c r="X130" i="3" s="1"/>
  <c r="N130" i="3"/>
  <c r="M130" i="3"/>
  <c r="T130" i="3" s="1"/>
  <c r="L130" i="3"/>
  <c r="S130" i="3" s="1"/>
  <c r="AI129" i="3"/>
  <c r="AH129" i="3"/>
  <c r="AG129" i="3"/>
  <c r="AJ129" i="3" s="1"/>
  <c r="AF129" i="3"/>
  <c r="T129" i="3"/>
  <c r="O129" i="3"/>
  <c r="N129" i="3"/>
  <c r="W129" i="3" s="1"/>
  <c r="M129" i="3"/>
  <c r="L129" i="3"/>
  <c r="S129" i="3" s="1"/>
  <c r="AI128" i="3"/>
  <c r="AH128" i="3"/>
  <c r="AG128" i="3"/>
  <c r="AJ128" i="3" s="1"/>
  <c r="AF128" i="3"/>
  <c r="S128" i="3"/>
  <c r="O128" i="3"/>
  <c r="X128" i="3" s="1"/>
  <c r="N128" i="3"/>
  <c r="W128" i="3" s="1"/>
  <c r="M128" i="3"/>
  <c r="L128" i="3"/>
  <c r="AJ127" i="3"/>
  <c r="AI127" i="3"/>
  <c r="AH127" i="3"/>
  <c r="AG127" i="3"/>
  <c r="AF127" i="3"/>
  <c r="X127" i="3"/>
  <c r="O127" i="3"/>
  <c r="N127" i="3"/>
  <c r="W127" i="3" s="1"/>
  <c r="M127" i="3"/>
  <c r="L127" i="3"/>
  <c r="S127" i="3" s="1"/>
  <c r="AI126" i="3"/>
  <c r="AH126" i="3"/>
  <c r="AG126" i="3"/>
  <c r="AJ126" i="3" s="1"/>
  <c r="AF126" i="3"/>
  <c r="X126" i="3"/>
  <c r="W126" i="3"/>
  <c r="O126" i="3"/>
  <c r="N126" i="3"/>
  <c r="M126" i="3"/>
  <c r="T126" i="3" s="1"/>
  <c r="L126" i="3"/>
  <c r="S126" i="3" s="1"/>
  <c r="AJ125" i="3"/>
  <c r="AI125" i="3"/>
  <c r="AH125" i="3"/>
  <c r="AG125" i="3"/>
  <c r="AF125" i="3"/>
  <c r="W125" i="3"/>
  <c r="T125" i="3"/>
  <c r="P125" i="3"/>
  <c r="O125" i="3"/>
  <c r="X125" i="3" s="1"/>
  <c r="N125" i="3"/>
  <c r="M125" i="3"/>
  <c r="L125" i="3"/>
  <c r="S125" i="3" s="1"/>
  <c r="AI124" i="3"/>
  <c r="AJ124" i="3" s="1"/>
  <c r="AH124" i="3"/>
  <c r="AG124" i="3"/>
  <c r="AF124" i="3"/>
  <c r="T124" i="3"/>
  <c r="Y124" i="3" s="1"/>
  <c r="S124" i="3"/>
  <c r="O124" i="3"/>
  <c r="X124" i="3" s="1"/>
  <c r="N124" i="3"/>
  <c r="W124" i="3" s="1"/>
  <c r="M124" i="3"/>
  <c r="P124" i="3" s="1"/>
  <c r="L124" i="3"/>
  <c r="AI123" i="3"/>
  <c r="AJ123" i="3" s="1"/>
  <c r="AH123" i="3"/>
  <c r="AG123" i="3"/>
  <c r="AF123" i="3"/>
  <c r="X123" i="3"/>
  <c r="S123" i="3"/>
  <c r="P123" i="3"/>
  <c r="O123" i="3"/>
  <c r="N123" i="3"/>
  <c r="W123" i="3" s="1"/>
  <c r="M123" i="3"/>
  <c r="T123" i="3" s="1"/>
  <c r="Y123" i="3" s="1"/>
  <c r="L123" i="3"/>
  <c r="AI122" i="3"/>
  <c r="AH122" i="3"/>
  <c r="AG122" i="3"/>
  <c r="AJ122" i="3" s="1"/>
  <c r="AF122" i="3"/>
  <c r="W122" i="3"/>
  <c r="P122" i="3"/>
  <c r="O122" i="3"/>
  <c r="X122" i="3" s="1"/>
  <c r="N122" i="3"/>
  <c r="M122" i="3"/>
  <c r="T122" i="3" s="1"/>
  <c r="Y122" i="3" s="1"/>
  <c r="L122" i="3"/>
  <c r="S122" i="3" s="1"/>
  <c r="AI121" i="3"/>
  <c r="AH121" i="3"/>
  <c r="AG121" i="3"/>
  <c r="AJ121" i="3" s="1"/>
  <c r="AF121" i="3"/>
  <c r="T121" i="3"/>
  <c r="O121" i="3"/>
  <c r="N121" i="3"/>
  <c r="W121" i="3" s="1"/>
  <c r="M121" i="3"/>
  <c r="L121" i="3"/>
  <c r="S121" i="3" s="1"/>
  <c r="AI120" i="3"/>
  <c r="AH120" i="3"/>
  <c r="AG120" i="3"/>
  <c r="AJ120" i="3" s="1"/>
  <c r="AF120" i="3"/>
  <c r="S120" i="3"/>
  <c r="O120" i="3"/>
  <c r="X120" i="3" s="1"/>
  <c r="N120" i="3"/>
  <c r="W120" i="3" s="1"/>
  <c r="M120" i="3"/>
  <c r="L120" i="3"/>
  <c r="AJ119" i="3"/>
  <c r="AI119" i="3"/>
  <c r="AH119" i="3"/>
  <c r="AG119" i="3"/>
  <c r="AF119" i="3"/>
  <c r="X119" i="3"/>
  <c r="O119" i="3"/>
  <c r="N119" i="3"/>
  <c r="W119" i="3" s="1"/>
  <c r="M119" i="3"/>
  <c r="L119" i="3"/>
  <c r="S119" i="3" s="1"/>
  <c r="AI118" i="3"/>
  <c r="AH118" i="3"/>
  <c r="AG118" i="3"/>
  <c r="AJ118" i="3" s="1"/>
  <c r="AF118" i="3"/>
  <c r="X118" i="3"/>
  <c r="W118" i="3"/>
  <c r="O118" i="3"/>
  <c r="N118" i="3"/>
  <c r="M118" i="3"/>
  <c r="T118" i="3" s="1"/>
  <c r="Y118" i="3" s="1"/>
  <c r="L118" i="3"/>
  <c r="S118" i="3" s="1"/>
  <c r="AJ117" i="3"/>
  <c r="AI117" i="3"/>
  <c r="AH117" i="3"/>
  <c r="AG117" i="3"/>
  <c r="AF117" i="3"/>
  <c r="W117" i="3"/>
  <c r="T117" i="3"/>
  <c r="Y117" i="3" s="1"/>
  <c r="P117" i="3"/>
  <c r="O117" i="3"/>
  <c r="X117" i="3" s="1"/>
  <c r="N117" i="3"/>
  <c r="M117" i="3"/>
  <c r="L117" i="3"/>
  <c r="S117" i="3" s="1"/>
  <c r="AI116" i="3"/>
  <c r="AH116" i="3"/>
  <c r="AG116" i="3"/>
  <c r="AF116" i="3"/>
  <c r="T116" i="3"/>
  <c r="Y116" i="3" s="1"/>
  <c r="S116" i="3"/>
  <c r="O116" i="3"/>
  <c r="X116" i="3" s="1"/>
  <c r="N116" i="3"/>
  <c r="W116" i="3" s="1"/>
  <c r="M116" i="3"/>
  <c r="P116" i="3" s="1"/>
  <c r="L116" i="3"/>
  <c r="AI115" i="3"/>
  <c r="AJ115" i="3" s="1"/>
  <c r="AH115" i="3"/>
  <c r="AG115" i="3"/>
  <c r="AF115" i="3"/>
  <c r="X115" i="3"/>
  <c r="S115" i="3"/>
  <c r="P115" i="3"/>
  <c r="O115" i="3"/>
  <c r="N115" i="3"/>
  <c r="W115" i="3" s="1"/>
  <c r="M115" i="3"/>
  <c r="T115" i="3" s="1"/>
  <c r="Y115" i="3" s="1"/>
  <c r="L115" i="3"/>
  <c r="AI114" i="3"/>
  <c r="AH114" i="3"/>
  <c r="AG114" i="3"/>
  <c r="AJ114" i="3" s="1"/>
  <c r="AF114" i="3"/>
  <c r="Y114" i="3"/>
  <c r="W114" i="3"/>
  <c r="O114" i="3"/>
  <c r="X114" i="3" s="1"/>
  <c r="N114" i="3"/>
  <c r="M114" i="3"/>
  <c r="T114" i="3" s="1"/>
  <c r="L114" i="3"/>
  <c r="S114" i="3" s="1"/>
  <c r="AI113" i="3"/>
  <c r="AH113" i="3"/>
  <c r="AG113" i="3"/>
  <c r="AJ113" i="3" s="1"/>
  <c r="AF113" i="3"/>
  <c r="X113" i="3"/>
  <c r="T113" i="3"/>
  <c r="O113" i="3"/>
  <c r="P113" i="3" s="1"/>
  <c r="N113" i="3"/>
  <c r="W113" i="3" s="1"/>
  <c r="M113" i="3"/>
  <c r="L113" i="3"/>
  <c r="S113" i="3" s="1"/>
  <c r="AI112" i="3"/>
  <c r="AH112" i="3"/>
  <c r="AG112" i="3"/>
  <c r="AJ112" i="3" s="1"/>
  <c r="AF112" i="3"/>
  <c r="S112" i="3"/>
  <c r="O112" i="3"/>
  <c r="X112" i="3" s="1"/>
  <c r="N112" i="3"/>
  <c r="W112" i="3" s="1"/>
  <c r="M112" i="3"/>
  <c r="L112" i="3"/>
  <c r="AJ111" i="3"/>
  <c r="AI111" i="3"/>
  <c r="AH111" i="3"/>
  <c r="AG111" i="3"/>
  <c r="AF111" i="3"/>
  <c r="Y111" i="3"/>
  <c r="X111" i="3"/>
  <c r="T111" i="3"/>
  <c r="O111" i="3"/>
  <c r="N111" i="3"/>
  <c r="W111" i="3" s="1"/>
  <c r="M111" i="3"/>
  <c r="P111" i="3" s="1"/>
  <c r="L111" i="3"/>
  <c r="S111" i="3" s="1"/>
  <c r="AI110" i="3"/>
  <c r="AH110" i="3"/>
  <c r="AG110" i="3"/>
  <c r="AF110" i="3"/>
  <c r="X110" i="3"/>
  <c r="W110" i="3"/>
  <c r="S110" i="3"/>
  <c r="O110" i="3"/>
  <c r="N110" i="3"/>
  <c r="M110" i="3"/>
  <c r="T110" i="3" s="1"/>
  <c r="Y110" i="3" s="1"/>
  <c r="L110" i="3"/>
  <c r="AJ109" i="3"/>
  <c r="AI109" i="3"/>
  <c r="AH109" i="3"/>
  <c r="AG109" i="3"/>
  <c r="AF109" i="3"/>
  <c r="W109" i="3"/>
  <c r="T109" i="3"/>
  <c r="Y109" i="3" s="1"/>
  <c r="P109" i="3"/>
  <c r="O109" i="3"/>
  <c r="X109" i="3" s="1"/>
  <c r="N109" i="3"/>
  <c r="M109" i="3"/>
  <c r="L109" i="3"/>
  <c r="S109" i="3" s="1"/>
  <c r="AI108" i="3"/>
  <c r="AJ108" i="3" s="1"/>
  <c r="AH108" i="3"/>
  <c r="AG108" i="3"/>
  <c r="AF108" i="3"/>
  <c r="S108" i="3"/>
  <c r="O108" i="3"/>
  <c r="X108" i="3" s="1"/>
  <c r="N108" i="3"/>
  <c r="W108" i="3" s="1"/>
  <c r="M108" i="3"/>
  <c r="L108" i="3"/>
  <c r="AI107" i="3"/>
  <c r="AJ107" i="3" s="1"/>
  <c r="AH107" i="3"/>
  <c r="AG107" i="3"/>
  <c r="AF107" i="3"/>
  <c r="Y107" i="3"/>
  <c r="X107" i="3"/>
  <c r="S107" i="3"/>
  <c r="O107" i="3"/>
  <c r="N107" i="3"/>
  <c r="W107" i="3" s="1"/>
  <c r="M107" i="3"/>
  <c r="T107" i="3" s="1"/>
  <c r="L107" i="3"/>
  <c r="AI106" i="3"/>
  <c r="AH106" i="3"/>
  <c r="AG106" i="3"/>
  <c r="AF106" i="3"/>
  <c r="W106" i="3"/>
  <c r="P106" i="3"/>
  <c r="O106" i="3"/>
  <c r="X106" i="3" s="1"/>
  <c r="Y106" i="3" s="1"/>
  <c r="N106" i="3"/>
  <c r="M106" i="3"/>
  <c r="T106" i="3" s="1"/>
  <c r="L106" i="3"/>
  <c r="S106" i="3" s="1"/>
  <c r="AI105" i="3"/>
  <c r="AH105" i="3"/>
  <c r="AG105" i="3"/>
  <c r="AJ105" i="3" s="1"/>
  <c r="AF105" i="3"/>
  <c r="X105" i="3"/>
  <c r="T105" i="3"/>
  <c r="O105" i="3"/>
  <c r="P105" i="3" s="1"/>
  <c r="N105" i="3"/>
  <c r="W105" i="3" s="1"/>
  <c r="M105" i="3"/>
  <c r="L105" i="3"/>
  <c r="S105" i="3" s="1"/>
  <c r="AJ104" i="3"/>
  <c r="AI104" i="3"/>
  <c r="AH104" i="3"/>
  <c r="AG104" i="3"/>
  <c r="AF104" i="3"/>
  <c r="W104" i="3"/>
  <c r="T104" i="3"/>
  <c r="Y104" i="3" s="1"/>
  <c r="S104" i="3"/>
  <c r="O104" i="3"/>
  <c r="X104" i="3" s="1"/>
  <c r="N104" i="3"/>
  <c r="M104" i="3"/>
  <c r="L104" i="3"/>
  <c r="AI103" i="3"/>
  <c r="AJ103" i="3" s="1"/>
  <c r="AH103" i="3"/>
  <c r="AG103" i="3"/>
  <c r="AF103" i="3"/>
  <c r="Y103" i="3"/>
  <c r="X103" i="3"/>
  <c r="T103" i="3"/>
  <c r="P103" i="3"/>
  <c r="O103" i="3"/>
  <c r="N103" i="3"/>
  <c r="W103" i="3" s="1"/>
  <c r="M103" i="3"/>
  <c r="L103" i="3"/>
  <c r="S103" i="3" s="1"/>
  <c r="AI102" i="3"/>
  <c r="AH102" i="3"/>
  <c r="AG102" i="3"/>
  <c r="AJ102" i="3" s="1"/>
  <c r="AF102" i="3"/>
  <c r="X102" i="3"/>
  <c r="W102" i="3"/>
  <c r="O102" i="3"/>
  <c r="N102" i="3"/>
  <c r="M102" i="3"/>
  <c r="L102" i="3"/>
  <c r="S102" i="3" s="1"/>
  <c r="AJ101" i="3"/>
  <c r="AI101" i="3"/>
  <c r="AH101" i="3"/>
  <c r="AG101" i="3"/>
  <c r="AF101" i="3"/>
  <c r="X101" i="3"/>
  <c r="W101" i="3"/>
  <c r="T101" i="3"/>
  <c r="O101" i="3"/>
  <c r="N101" i="3"/>
  <c r="M101" i="3"/>
  <c r="P101" i="3" s="1"/>
  <c r="L101" i="3"/>
  <c r="S101" i="3" s="1"/>
  <c r="AI100" i="3"/>
  <c r="AJ100" i="3" s="1"/>
  <c r="AH100" i="3"/>
  <c r="AG100" i="3"/>
  <c r="AF100" i="3"/>
  <c r="W100" i="3"/>
  <c r="T100" i="3"/>
  <c r="S100" i="3"/>
  <c r="O100" i="3"/>
  <c r="X100" i="3" s="1"/>
  <c r="N100" i="3"/>
  <c r="M100" i="3"/>
  <c r="P100" i="3" s="1"/>
  <c r="L100" i="3"/>
  <c r="AI99" i="3"/>
  <c r="AH99" i="3"/>
  <c r="AG99" i="3"/>
  <c r="AJ99" i="3" s="1"/>
  <c r="AF99" i="3"/>
  <c r="T99" i="3"/>
  <c r="P99" i="3"/>
  <c r="O99" i="3"/>
  <c r="X99" i="3" s="1"/>
  <c r="N99" i="3"/>
  <c r="W99" i="3" s="1"/>
  <c r="M99" i="3"/>
  <c r="L99" i="3"/>
  <c r="S99" i="3" s="1"/>
  <c r="X98" i="3"/>
  <c r="T98" i="3"/>
  <c r="Y98" i="3" s="1"/>
  <c r="S98" i="3"/>
  <c r="P98" i="3"/>
  <c r="O98" i="3"/>
  <c r="N98" i="3"/>
  <c r="W98" i="3" s="1"/>
  <c r="M98" i="3"/>
  <c r="L98" i="3"/>
  <c r="X97" i="3"/>
  <c r="W97" i="3"/>
  <c r="T97" i="3"/>
  <c r="P97" i="3"/>
  <c r="O97" i="3"/>
  <c r="N97" i="3"/>
  <c r="M97" i="3"/>
  <c r="L97" i="3"/>
  <c r="S97" i="3" s="1"/>
  <c r="AJ96" i="3"/>
  <c r="AI96" i="3"/>
  <c r="AH96" i="3"/>
  <c r="AG96" i="3"/>
  <c r="AF96" i="3"/>
  <c r="W96" i="3"/>
  <c r="T96" i="3"/>
  <c r="S96" i="3"/>
  <c r="O96" i="3"/>
  <c r="X96" i="3" s="1"/>
  <c r="N96" i="3"/>
  <c r="M96" i="3"/>
  <c r="P96" i="3" s="1"/>
  <c r="L96" i="3"/>
  <c r="X95" i="3"/>
  <c r="W95" i="3"/>
  <c r="O95" i="3"/>
  <c r="N95" i="3"/>
  <c r="M95" i="3"/>
  <c r="L95" i="3"/>
  <c r="S95" i="3" s="1"/>
  <c r="AJ94" i="3"/>
  <c r="AI94" i="3"/>
  <c r="AH94" i="3"/>
  <c r="AG94" i="3"/>
  <c r="AF94" i="3"/>
  <c r="X94" i="3"/>
  <c r="W94" i="3"/>
  <c r="T94" i="3"/>
  <c r="P94" i="3"/>
  <c r="O94" i="3"/>
  <c r="N94" i="3"/>
  <c r="M94" i="3"/>
  <c r="L94" i="3"/>
  <c r="S94" i="3" s="1"/>
  <c r="AJ93" i="3"/>
  <c r="AI93" i="3"/>
  <c r="AH93" i="3"/>
  <c r="AG93" i="3"/>
  <c r="AF93" i="3"/>
  <c r="W93" i="3"/>
  <c r="T93" i="3"/>
  <c r="S93" i="3"/>
  <c r="O93" i="3"/>
  <c r="X93" i="3" s="1"/>
  <c r="N93" i="3"/>
  <c r="M93" i="3"/>
  <c r="P93" i="3" s="1"/>
  <c r="L93" i="3"/>
  <c r="AJ92" i="3"/>
  <c r="AI92" i="3"/>
  <c r="AH92" i="3"/>
  <c r="AG92" i="3"/>
  <c r="AF92" i="3"/>
  <c r="X92" i="3"/>
  <c r="T92" i="3"/>
  <c r="Y92" i="3" s="1"/>
  <c r="S92" i="3"/>
  <c r="P92" i="3"/>
  <c r="O92" i="3"/>
  <c r="N92" i="3"/>
  <c r="W92" i="3" s="1"/>
  <c r="M92" i="3"/>
  <c r="L92" i="3"/>
  <c r="X91" i="3"/>
  <c r="W91" i="3"/>
  <c r="T91" i="3"/>
  <c r="Y91" i="3" s="1"/>
  <c r="P91" i="3"/>
  <c r="O91" i="3"/>
  <c r="N91" i="3"/>
  <c r="M91" i="3"/>
  <c r="L91" i="3"/>
  <c r="S91" i="3" s="1"/>
  <c r="X90" i="3"/>
  <c r="O90" i="3"/>
  <c r="N90" i="3"/>
  <c r="W90" i="3" s="1"/>
  <c r="M90" i="3"/>
  <c r="L90" i="3"/>
  <c r="S90" i="3" s="1"/>
  <c r="AI89" i="3"/>
  <c r="AH89" i="3"/>
  <c r="AG89" i="3"/>
  <c r="AJ89" i="3" s="1"/>
  <c r="AF89" i="3"/>
  <c r="X89" i="3"/>
  <c r="W89" i="3"/>
  <c r="O89" i="3"/>
  <c r="N89" i="3"/>
  <c r="M89" i="3"/>
  <c r="L89" i="3"/>
  <c r="S89" i="3" s="1"/>
  <c r="AJ88" i="3"/>
  <c r="AI88" i="3"/>
  <c r="AH88" i="3"/>
  <c r="AG88" i="3"/>
  <c r="AF88" i="3"/>
  <c r="X88" i="3"/>
  <c r="W88" i="3"/>
  <c r="T88" i="3"/>
  <c r="P88" i="3"/>
  <c r="O88" i="3"/>
  <c r="N88" i="3"/>
  <c r="M88" i="3"/>
  <c r="L88" i="3"/>
  <c r="S88" i="3" s="1"/>
  <c r="AJ87" i="3"/>
  <c r="AI87" i="3"/>
  <c r="AH87" i="3"/>
  <c r="AG87" i="3"/>
  <c r="AF87" i="3"/>
  <c r="W87" i="3"/>
  <c r="T87" i="3"/>
  <c r="Y87" i="3" s="1"/>
  <c r="S87" i="3"/>
  <c r="O87" i="3"/>
  <c r="X87" i="3" s="1"/>
  <c r="N87" i="3"/>
  <c r="M87" i="3"/>
  <c r="P87" i="3" s="1"/>
  <c r="L87" i="3"/>
  <c r="X86" i="3"/>
  <c r="W86" i="3"/>
  <c r="O86" i="3"/>
  <c r="N86" i="3"/>
  <c r="M86" i="3"/>
  <c r="L86" i="3"/>
  <c r="S86" i="3" s="1"/>
  <c r="S85" i="3"/>
  <c r="O85" i="3"/>
  <c r="X85" i="3" s="1"/>
  <c r="N85" i="3"/>
  <c r="W85" i="3" s="1"/>
  <c r="M85" i="3"/>
  <c r="T85" i="3" s="1"/>
  <c r="L85" i="3"/>
  <c r="AJ84" i="3"/>
  <c r="AI84" i="3"/>
  <c r="AH84" i="3"/>
  <c r="AG84" i="3"/>
  <c r="AF84" i="3"/>
  <c r="X84" i="3"/>
  <c r="O84" i="3"/>
  <c r="N84" i="3"/>
  <c r="W84" i="3" s="1"/>
  <c r="M84" i="3"/>
  <c r="L84" i="3"/>
  <c r="S84" i="3" s="1"/>
  <c r="AI83" i="3"/>
  <c r="AH83" i="3"/>
  <c r="AG83" i="3"/>
  <c r="AJ83" i="3" s="1"/>
  <c r="AF83" i="3"/>
  <c r="X83" i="3"/>
  <c r="W83" i="3"/>
  <c r="O83" i="3"/>
  <c r="N83" i="3"/>
  <c r="M83" i="3"/>
  <c r="L83" i="3"/>
  <c r="S83" i="3" s="1"/>
  <c r="AJ82" i="3"/>
  <c r="AI82" i="3"/>
  <c r="AH82" i="3"/>
  <c r="AG82" i="3"/>
  <c r="AF82" i="3"/>
  <c r="X82" i="3"/>
  <c r="W82" i="3"/>
  <c r="T82" i="3"/>
  <c r="Y82" i="3" s="1"/>
  <c r="P82" i="3"/>
  <c r="O82" i="3"/>
  <c r="N82" i="3"/>
  <c r="M82" i="3"/>
  <c r="L82" i="3"/>
  <c r="S82" i="3" s="1"/>
  <c r="AJ81" i="3"/>
  <c r="AI81" i="3"/>
  <c r="AH81" i="3"/>
  <c r="AG81" i="3"/>
  <c r="AF81" i="3"/>
  <c r="W81" i="3"/>
  <c r="T81" i="3"/>
  <c r="Y81" i="3" s="1"/>
  <c r="S81" i="3"/>
  <c r="O81" i="3"/>
  <c r="X81" i="3" s="1"/>
  <c r="N81" i="3"/>
  <c r="M81" i="3"/>
  <c r="P81" i="3" s="1"/>
  <c r="L81" i="3"/>
  <c r="AI80" i="3"/>
  <c r="AJ80" i="3" s="1"/>
  <c r="AH80" i="3"/>
  <c r="AG80" i="3"/>
  <c r="AF80" i="3"/>
  <c r="X80" i="3"/>
  <c r="T80" i="3"/>
  <c r="Y80" i="3" s="1"/>
  <c r="S80" i="3"/>
  <c r="P80" i="3"/>
  <c r="O80" i="3"/>
  <c r="N80" i="3"/>
  <c r="W80" i="3" s="1"/>
  <c r="M80" i="3"/>
  <c r="L80" i="3"/>
  <c r="AI79" i="3"/>
  <c r="AH79" i="3"/>
  <c r="AG79" i="3"/>
  <c r="AF79" i="3"/>
  <c r="W79" i="3"/>
  <c r="S79" i="3"/>
  <c r="P79" i="3"/>
  <c r="O79" i="3"/>
  <c r="X79" i="3" s="1"/>
  <c r="N79" i="3"/>
  <c r="M79" i="3"/>
  <c r="T79" i="3" s="1"/>
  <c r="Y79" i="3" s="1"/>
  <c r="L79" i="3"/>
  <c r="AI78" i="3"/>
  <c r="AH78" i="3"/>
  <c r="AG78" i="3"/>
  <c r="AJ78" i="3" s="1"/>
  <c r="AF78" i="3"/>
  <c r="T78" i="3"/>
  <c r="P78" i="3"/>
  <c r="O78" i="3"/>
  <c r="X78" i="3" s="1"/>
  <c r="N78" i="3"/>
  <c r="W78" i="3" s="1"/>
  <c r="M78" i="3"/>
  <c r="L78" i="3"/>
  <c r="S78" i="3" s="1"/>
  <c r="AI77" i="3"/>
  <c r="AH77" i="3"/>
  <c r="AG77" i="3"/>
  <c r="AJ77" i="3" s="1"/>
  <c r="AF77" i="3"/>
  <c r="S77" i="3"/>
  <c r="O77" i="3"/>
  <c r="X77" i="3" s="1"/>
  <c r="N77" i="3"/>
  <c r="W77" i="3" s="1"/>
  <c r="M77" i="3"/>
  <c r="T77" i="3" s="1"/>
  <c r="Y77" i="3" s="1"/>
  <c r="L77" i="3"/>
  <c r="AJ76" i="3"/>
  <c r="AI76" i="3"/>
  <c r="AH76" i="3"/>
  <c r="AG76" i="3"/>
  <c r="AF76" i="3"/>
  <c r="X76" i="3"/>
  <c r="O76" i="3"/>
  <c r="N76" i="3"/>
  <c r="W76" i="3" s="1"/>
  <c r="M76" i="3"/>
  <c r="L76" i="3"/>
  <c r="S76" i="3" s="1"/>
  <c r="AI75" i="3"/>
  <c r="AH75" i="3"/>
  <c r="AG75" i="3"/>
  <c r="AJ75" i="3" s="1"/>
  <c r="AF75" i="3"/>
  <c r="X75" i="3"/>
  <c r="W75" i="3"/>
  <c r="O75" i="3"/>
  <c r="N75" i="3"/>
  <c r="M75" i="3"/>
  <c r="L75" i="3"/>
  <c r="S75" i="3" s="1"/>
  <c r="AJ74" i="3"/>
  <c r="AI74" i="3"/>
  <c r="AH74" i="3"/>
  <c r="AG74" i="3"/>
  <c r="AF74" i="3"/>
  <c r="X74" i="3"/>
  <c r="W74" i="3"/>
  <c r="T74" i="3"/>
  <c r="P74" i="3"/>
  <c r="O74" i="3"/>
  <c r="N74" i="3"/>
  <c r="M74" i="3"/>
  <c r="L74" i="3"/>
  <c r="S74" i="3" s="1"/>
  <c r="AJ73" i="3"/>
  <c r="AI73" i="3"/>
  <c r="AH73" i="3"/>
  <c r="AG73" i="3"/>
  <c r="AF73" i="3"/>
  <c r="W73" i="3"/>
  <c r="T73" i="3"/>
  <c r="S73" i="3"/>
  <c r="O73" i="3"/>
  <c r="X73" i="3" s="1"/>
  <c r="N73" i="3"/>
  <c r="M73" i="3"/>
  <c r="P73" i="3" s="1"/>
  <c r="L73" i="3"/>
  <c r="AJ72" i="3"/>
  <c r="AI72" i="3"/>
  <c r="AH72" i="3"/>
  <c r="AG72" i="3"/>
  <c r="AF72" i="3"/>
  <c r="X72" i="3"/>
  <c r="T72" i="3"/>
  <c r="Y72" i="3" s="1"/>
  <c r="S72" i="3"/>
  <c r="P72" i="3"/>
  <c r="O72" i="3"/>
  <c r="N72" i="3"/>
  <c r="W72" i="3" s="1"/>
  <c r="M72" i="3"/>
  <c r="L72" i="3"/>
  <c r="AI71" i="3"/>
  <c r="AH71" i="3"/>
  <c r="AG71" i="3"/>
  <c r="AF71" i="3"/>
  <c r="W71" i="3"/>
  <c r="S71" i="3"/>
  <c r="P71" i="3"/>
  <c r="O71" i="3"/>
  <c r="X71" i="3" s="1"/>
  <c r="N71" i="3"/>
  <c r="M71" i="3"/>
  <c r="T71" i="3" s="1"/>
  <c r="L71" i="3"/>
  <c r="AI70" i="3"/>
  <c r="AH70" i="3"/>
  <c r="AG70" i="3"/>
  <c r="AJ70" i="3" s="1"/>
  <c r="AF70" i="3"/>
  <c r="T70" i="3"/>
  <c r="Y70" i="3" s="1"/>
  <c r="P70" i="3"/>
  <c r="O70" i="3"/>
  <c r="X70" i="3" s="1"/>
  <c r="N70" i="3"/>
  <c r="W70" i="3" s="1"/>
  <c r="M70" i="3"/>
  <c r="L70" i="3"/>
  <c r="S70" i="3" s="1"/>
  <c r="AI69" i="3"/>
  <c r="AH69" i="3"/>
  <c r="AG69" i="3"/>
  <c r="AJ69" i="3" s="1"/>
  <c r="AF69" i="3"/>
  <c r="S69" i="3"/>
  <c r="O69" i="3"/>
  <c r="X69" i="3" s="1"/>
  <c r="N69" i="3"/>
  <c r="W69" i="3" s="1"/>
  <c r="M69" i="3"/>
  <c r="T69" i="3" s="1"/>
  <c r="L69" i="3"/>
  <c r="AJ68" i="3"/>
  <c r="AI68" i="3"/>
  <c r="AH68" i="3"/>
  <c r="AG68" i="3"/>
  <c r="AF68" i="3"/>
  <c r="X68" i="3"/>
  <c r="O68" i="3"/>
  <c r="N68" i="3"/>
  <c r="W68" i="3" s="1"/>
  <c r="M68" i="3"/>
  <c r="L68" i="3"/>
  <c r="S68" i="3" s="1"/>
  <c r="AI67" i="3"/>
  <c r="AH67" i="3"/>
  <c r="AG67" i="3"/>
  <c r="AJ67" i="3" s="1"/>
  <c r="AF67" i="3"/>
  <c r="X67" i="3"/>
  <c r="W67" i="3"/>
  <c r="O67" i="3"/>
  <c r="N67" i="3"/>
  <c r="M67" i="3"/>
  <c r="L67" i="3"/>
  <c r="S67" i="3" s="1"/>
  <c r="AJ66" i="3"/>
  <c r="AI66" i="3"/>
  <c r="AH66" i="3"/>
  <c r="AG66" i="3"/>
  <c r="AF66" i="3"/>
  <c r="X66" i="3"/>
  <c r="W66" i="3"/>
  <c r="T66" i="3"/>
  <c r="Y66" i="3" s="1"/>
  <c r="P66" i="3"/>
  <c r="O66" i="3"/>
  <c r="N66" i="3"/>
  <c r="M66" i="3"/>
  <c r="L66" i="3"/>
  <c r="S66" i="3" s="1"/>
  <c r="AJ65" i="3"/>
  <c r="AI65" i="3"/>
  <c r="AH65" i="3"/>
  <c r="AG65" i="3"/>
  <c r="AF65" i="3"/>
  <c r="W65" i="3"/>
  <c r="T65" i="3"/>
  <c r="Y65" i="3" s="1"/>
  <c r="S65" i="3"/>
  <c r="O65" i="3"/>
  <c r="X65" i="3" s="1"/>
  <c r="N65" i="3"/>
  <c r="M65" i="3"/>
  <c r="P65" i="3" s="1"/>
  <c r="L65" i="3"/>
  <c r="AI64" i="3"/>
  <c r="AJ64" i="3" s="1"/>
  <c r="AH64" i="3"/>
  <c r="AG64" i="3"/>
  <c r="AF64" i="3"/>
  <c r="X64" i="3"/>
  <c r="T64" i="3"/>
  <c r="Y64" i="3" s="1"/>
  <c r="S64" i="3"/>
  <c r="P64" i="3"/>
  <c r="O64" i="3"/>
  <c r="N64" i="3"/>
  <c r="W64" i="3" s="1"/>
  <c r="M64" i="3"/>
  <c r="L64" i="3"/>
  <c r="AI63" i="3"/>
  <c r="AH63" i="3"/>
  <c r="AG63" i="3"/>
  <c r="AF63" i="3"/>
  <c r="W63" i="3"/>
  <c r="S63" i="3"/>
  <c r="P63" i="3"/>
  <c r="O63" i="3"/>
  <c r="X63" i="3" s="1"/>
  <c r="N63" i="3"/>
  <c r="M63" i="3"/>
  <c r="T63" i="3" s="1"/>
  <c r="Y63" i="3" s="1"/>
  <c r="L63" i="3"/>
  <c r="AI62" i="3"/>
  <c r="AH62" i="3"/>
  <c r="AG62" i="3"/>
  <c r="AJ62" i="3" s="1"/>
  <c r="AF62" i="3"/>
  <c r="T62" i="3"/>
  <c r="O62" i="3"/>
  <c r="X62" i="3" s="1"/>
  <c r="N62" i="3"/>
  <c r="W62" i="3" s="1"/>
  <c r="M62" i="3"/>
  <c r="L62" i="3"/>
  <c r="S62" i="3" s="1"/>
  <c r="AI61" i="3"/>
  <c r="AH61" i="3"/>
  <c r="AG61" i="3"/>
  <c r="AJ61" i="3" s="1"/>
  <c r="AF61" i="3"/>
  <c r="S61" i="3"/>
  <c r="O61" i="3"/>
  <c r="X61" i="3" s="1"/>
  <c r="N61" i="3"/>
  <c r="W61" i="3" s="1"/>
  <c r="M61" i="3"/>
  <c r="T61" i="3" s="1"/>
  <c r="Y61" i="3" s="1"/>
  <c r="L61" i="3"/>
  <c r="AJ60" i="3"/>
  <c r="AI60" i="3"/>
  <c r="AH60" i="3"/>
  <c r="AG60" i="3"/>
  <c r="AF60" i="3"/>
  <c r="X60" i="3"/>
  <c r="O60" i="3"/>
  <c r="N60" i="3"/>
  <c r="W60" i="3" s="1"/>
  <c r="M60" i="3"/>
  <c r="L60" i="3"/>
  <c r="S60" i="3" s="1"/>
  <c r="AI59" i="3"/>
  <c r="AH59" i="3"/>
  <c r="AG59" i="3"/>
  <c r="AJ59" i="3" s="1"/>
  <c r="AF59" i="3"/>
  <c r="X59" i="3"/>
  <c r="W59" i="3"/>
  <c r="O59" i="3"/>
  <c r="N59" i="3"/>
  <c r="M59" i="3"/>
  <c r="L59" i="3"/>
  <c r="S59" i="3" s="1"/>
  <c r="AJ58" i="3"/>
  <c r="AI58" i="3"/>
  <c r="AH58" i="3"/>
  <c r="AG58" i="3"/>
  <c r="AF58" i="3"/>
  <c r="X58" i="3"/>
  <c r="W58" i="3"/>
  <c r="T58" i="3"/>
  <c r="P58" i="3"/>
  <c r="O58" i="3"/>
  <c r="N58" i="3"/>
  <c r="M58" i="3"/>
  <c r="L58" i="3"/>
  <c r="S58" i="3" s="1"/>
  <c r="AJ57" i="3"/>
  <c r="AI57" i="3"/>
  <c r="AH57" i="3"/>
  <c r="AG57" i="3"/>
  <c r="AF57" i="3"/>
  <c r="W57" i="3"/>
  <c r="T57" i="3"/>
  <c r="S57" i="3"/>
  <c r="O57" i="3"/>
  <c r="X57" i="3" s="1"/>
  <c r="N57" i="3"/>
  <c r="M57" i="3"/>
  <c r="P57" i="3" s="1"/>
  <c r="L57" i="3"/>
  <c r="AJ56" i="3"/>
  <c r="AI56" i="3"/>
  <c r="AH56" i="3"/>
  <c r="AG56" i="3"/>
  <c r="AF56" i="3"/>
  <c r="X56" i="3"/>
  <c r="T56" i="3"/>
  <c r="Y56" i="3" s="1"/>
  <c r="S56" i="3"/>
  <c r="P56" i="3"/>
  <c r="O56" i="3"/>
  <c r="N56" i="3"/>
  <c r="W56" i="3" s="1"/>
  <c r="M56" i="3"/>
  <c r="L56" i="3"/>
  <c r="AI55" i="3"/>
  <c r="AH55" i="3"/>
  <c r="AG55" i="3"/>
  <c r="AJ55" i="3" s="1"/>
  <c r="AF55" i="3"/>
  <c r="W55" i="3"/>
  <c r="S55" i="3"/>
  <c r="P55" i="3"/>
  <c r="O55" i="3"/>
  <c r="X55" i="3" s="1"/>
  <c r="N55" i="3"/>
  <c r="M55" i="3"/>
  <c r="T55" i="3" s="1"/>
  <c r="L55" i="3"/>
  <c r="AI54" i="3"/>
  <c r="AH54" i="3"/>
  <c r="AG54" i="3"/>
  <c r="AJ54" i="3" s="1"/>
  <c r="AF54" i="3"/>
  <c r="T54" i="3"/>
  <c r="Y54" i="3" s="1"/>
  <c r="O54" i="3"/>
  <c r="X54" i="3" s="1"/>
  <c r="N54" i="3"/>
  <c r="W54" i="3" s="1"/>
  <c r="M54" i="3"/>
  <c r="L54" i="3"/>
  <c r="S54" i="3" s="1"/>
  <c r="AI53" i="3"/>
  <c r="AH53" i="3"/>
  <c r="AG53" i="3"/>
  <c r="AJ53" i="3" s="1"/>
  <c r="AF53" i="3"/>
  <c r="S53" i="3"/>
  <c r="O53" i="3"/>
  <c r="X53" i="3" s="1"/>
  <c r="N53" i="3"/>
  <c r="W53" i="3" s="1"/>
  <c r="M53" i="3"/>
  <c r="T53" i="3" s="1"/>
  <c r="L53" i="3"/>
  <c r="AJ52" i="3"/>
  <c r="AI52" i="3"/>
  <c r="AH52" i="3"/>
  <c r="AG52" i="3"/>
  <c r="AF52" i="3"/>
  <c r="X52" i="3"/>
  <c r="O52" i="3"/>
  <c r="N52" i="3"/>
  <c r="W52" i="3" s="1"/>
  <c r="M52" i="3"/>
  <c r="L52" i="3"/>
  <c r="S52" i="3" s="1"/>
  <c r="AI51" i="3"/>
  <c r="AH51" i="3"/>
  <c r="AG51" i="3"/>
  <c r="AJ51" i="3" s="1"/>
  <c r="AF51" i="3"/>
  <c r="X51" i="3"/>
  <c r="W51" i="3"/>
  <c r="O51" i="3"/>
  <c r="N51" i="3"/>
  <c r="M51" i="3"/>
  <c r="L51" i="3"/>
  <c r="S51" i="3" s="1"/>
  <c r="AJ50" i="3"/>
  <c r="AI50" i="3"/>
  <c r="AH50" i="3"/>
  <c r="AG50" i="3"/>
  <c r="AF50" i="3"/>
  <c r="X50" i="3"/>
  <c r="W50" i="3"/>
  <c r="T50" i="3"/>
  <c r="Y50" i="3" s="1"/>
  <c r="P50" i="3"/>
  <c r="O50" i="3"/>
  <c r="N50" i="3"/>
  <c r="M50" i="3"/>
  <c r="L50" i="3"/>
  <c r="S50" i="3" s="1"/>
  <c r="AJ49" i="3"/>
  <c r="AI49" i="3"/>
  <c r="AH49" i="3"/>
  <c r="AG49" i="3"/>
  <c r="AF49" i="3"/>
  <c r="W49" i="3"/>
  <c r="T49" i="3"/>
  <c r="Y49" i="3" s="1"/>
  <c r="S49" i="3"/>
  <c r="O49" i="3"/>
  <c r="X49" i="3" s="1"/>
  <c r="N49" i="3"/>
  <c r="M49" i="3"/>
  <c r="P49" i="3" s="1"/>
  <c r="L49" i="3"/>
  <c r="AI48" i="3"/>
  <c r="AJ48" i="3" s="1"/>
  <c r="AH48" i="3"/>
  <c r="AG48" i="3"/>
  <c r="AF48" i="3"/>
  <c r="X48" i="3"/>
  <c r="T48" i="3"/>
  <c r="Y48" i="3" s="1"/>
  <c r="S48" i="3"/>
  <c r="P48" i="3"/>
  <c r="O48" i="3"/>
  <c r="N48" i="3"/>
  <c r="W48" i="3" s="1"/>
  <c r="M48" i="3"/>
  <c r="L48" i="3"/>
  <c r="AI47" i="3"/>
  <c r="AH47" i="3"/>
  <c r="AG47" i="3"/>
  <c r="AF47" i="3"/>
  <c r="W47" i="3"/>
  <c r="S47" i="3"/>
  <c r="P47" i="3"/>
  <c r="O47" i="3"/>
  <c r="X47" i="3" s="1"/>
  <c r="N47" i="3"/>
  <c r="M47" i="3"/>
  <c r="T47" i="3" s="1"/>
  <c r="Y47" i="3" s="1"/>
  <c r="L47" i="3"/>
  <c r="AI46" i="3"/>
  <c r="AH46" i="3"/>
  <c r="AG46" i="3"/>
  <c r="AJ46" i="3" s="1"/>
  <c r="AF46" i="3"/>
  <c r="T46" i="3"/>
  <c r="P46" i="3"/>
  <c r="O46" i="3"/>
  <c r="X46" i="3" s="1"/>
  <c r="N46" i="3"/>
  <c r="W46" i="3" s="1"/>
  <c r="M46" i="3"/>
  <c r="L46" i="3"/>
  <c r="S46" i="3" s="1"/>
  <c r="AI45" i="3"/>
  <c r="AH45" i="3"/>
  <c r="AG45" i="3"/>
  <c r="AJ45" i="3" s="1"/>
  <c r="AF45" i="3"/>
  <c r="S45" i="3"/>
  <c r="O45" i="3"/>
  <c r="X45" i="3" s="1"/>
  <c r="N45" i="3"/>
  <c r="W45" i="3" s="1"/>
  <c r="M45" i="3"/>
  <c r="T45" i="3" s="1"/>
  <c r="Y45" i="3" s="1"/>
  <c r="L45" i="3"/>
  <c r="AJ44" i="3"/>
  <c r="AI44" i="3"/>
  <c r="AH44" i="3"/>
  <c r="AG44" i="3"/>
  <c r="AF44" i="3"/>
  <c r="X44" i="3"/>
  <c r="O44" i="3"/>
  <c r="N44" i="3"/>
  <c r="W44" i="3" s="1"/>
  <c r="M44" i="3"/>
  <c r="L44" i="3"/>
  <c r="S44" i="3" s="1"/>
  <c r="AI43" i="3"/>
  <c r="AH43" i="3"/>
  <c r="AG43" i="3"/>
  <c r="AJ43" i="3" s="1"/>
  <c r="AF43" i="3"/>
  <c r="X43" i="3"/>
  <c r="W43" i="3"/>
  <c r="O43" i="3"/>
  <c r="N43" i="3"/>
  <c r="M43" i="3"/>
  <c r="L43" i="3"/>
  <c r="S43" i="3" s="1"/>
  <c r="AJ42" i="3"/>
  <c r="AI42" i="3"/>
  <c r="AH42" i="3"/>
  <c r="AG42" i="3"/>
  <c r="AF42" i="3"/>
  <c r="X42" i="3"/>
  <c r="W42" i="3"/>
  <c r="T42" i="3"/>
  <c r="P42" i="3"/>
  <c r="O42" i="3"/>
  <c r="N42" i="3"/>
  <c r="M42" i="3"/>
  <c r="L42" i="3"/>
  <c r="S42" i="3" s="1"/>
  <c r="AJ41" i="3"/>
  <c r="AI41" i="3"/>
  <c r="AH41" i="3"/>
  <c r="AG41" i="3"/>
  <c r="AF41" i="3"/>
  <c r="W41" i="3"/>
  <c r="T41" i="3"/>
  <c r="S41" i="3"/>
  <c r="O41" i="3"/>
  <c r="X41" i="3" s="1"/>
  <c r="N41" i="3"/>
  <c r="M41" i="3"/>
  <c r="P41" i="3" s="1"/>
  <c r="L41" i="3"/>
  <c r="AJ40" i="3"/>
  <c r="AI40" i="3"/>
  <c r="AH40" i="3"/>
  <c r="AG40" i="3"/>
  <c r="AF40" i="3"/>
  <c r="X40" i="3"/>
  <c r="T40" i="3"/>
  <c r="Y40" i="3" s="1"/>
  <c r="S40" i="3"/>
  <c r="P40" i="3"/>
  <c r="O40" i="3"/>
  <c r="N40" i="3"/>
  <c r="W40" i="3" s="1"/>
  <c r="M40" i="3"/>
  <c r="L40" i="3"/>
  <c r="AI39" i="3"/>
  <c r="AH39" i="3"/>
  <c r="AG39" i="3"/>
  <c r="AJ39" i="3" s="1"/>
  <c r="AF39" i="3"/>
  <c r="W39" i="3"/>
  <c r="S39" i="3"/>
  <c r="P39" i="3"/>
  <c r="O39" i="3"/>
  <c r="X39" i="3" s="1"/>
  <c r="N39" i="3"/>
  <c r="M39" i="3"/>
  <c r="T39" i="3" s="1"/>
  <c r="L39" i="3"/>
  <c r="AI38" i="3"/>
  <c r="AH38" i="3"/>
  <c r="AG38" i="3"/>
  <c r="AJ38" i="3" s="1"/>
  <c r="AF38" i="3"/>
  <c r="T38" i="3"/>
  <c r="Y38" i="3" s="1"/>
  <c r="O38" i="3"/>
  <c r="X38" i="3" s="1"/>
  <c r="N38" i="3"/>
  <c r="W38" i="3" s="1"/>
  <c r="M38" i="3"/>
  <c r="L38" i="3"/>
  <c r="S38" i="3" s="1"/>
  <c r="AI37" i="3"/>
  <c r="AH37" i="3"/>
  <c r="AG37" i="3"/>
  <c r="AJ37" i="3" s="1"/>
  <c r="AF37" i="3"/>
  <c r="W37" i="3"/>
  <c r="S37" i="3"/>
  <c r="O37" i="3"/>
  <c r="X37" i="3" s="1"/>
  <c r="N37" i="3"/>
  <c r="M37" i="3"/>
  <c r="T37" i="3" s="1"/>
  <c r="L37" i="3"/>
  <c r="AJ36" i="3"/>
  <c r="AI36" i="3"/>
  <c r="AH36" i="3"/>
  <c r="AG36" i="3"/>
  <c r="AF36" i="3"/>
  <c r="X36" i="3"/>
  <c r="T36" i="3"/>
  <c r="Y36" i="3" s="1"/>
  <c r="O36" i="3"/>
  <c r="N36" i="3"/>
  <c r="W36" i="3" s="1"/>
  <c r="M36" i="3"/>
  <c r="P36" i="3" s="1"/>
  <c r="L36" i="3"/>
  <c r="S36" i="3" s="1"/>
  <c r="AI35" i="3"/>
  <c r="AH35" i="3"/>
  <c r="AG35" i="3"/>
  <c r="AF35" i="3"/>
  <c r="X35" i="3"/>
  <c r="W35" i="3"/>
  <c r="O35" i="3"/>
  <c r="N35" i="3"/>
  <c r="M35" i="3"/>
  <c r="L35" i="3"/>
  <c r="S35" i="3" s="1"/>
  <c r="AJ34" i="3"/>
  <c r="AI34" i="3"/>
  <c r="AH34" i="3"/>
  <c r="AG34" i="3"/>
  <c r="AF34" i="3"/>
  <c r="X34" i="3"/>
  <c r="W34" i="3"/>
  <c r="T34" i="3"/>
  <c r="Y34" i="3" s="1"/>
  <c r="P34" i="3"/>
  <c r="O34" i="3"/>
  <c r="N34" i="3"/>
  <c r="M34" i="3"/>
  <c r="L34" i="3"/>
  <c r="S34" i="3" s="1"/>
  <c r="AI33" i="3"/>
  <c r="AH33" i="3"/>
  <c r="AG33" i="3"/>
  <c r="AJ33" i="3" s="1"/>
  <c r="AF33" i="3"/>
  <c r="W33" i="3"/>
  <c r="T33" i="3"/>
  <c r="Y33" i="3" s="1"/>
  <c r="S33" i="3"/>
  <c r="O33" i="3"/>
  <c r="X33" i="3" s="1"/>
  <c r="N33" i="3"/>
  <c r="M33" i="3"/>
  <c r="P33" i="3" s="1"/>
  <c r="L33" i="3"/>
  <c r="X32" i="3"/>
  <c r="W32" i="3"/>
  <c r="O32" i="3"/>
  <c r="N32" i="3"/>
  <c r="M32" i="3"/>
  <c r="L32" i="3"/>
  <c r="S32" i="3" s="1"/>
  <c r="S31" i="3"/>
  <c r="O31" i="3"/>
  <c r="X31" i="3" s="1"/>
  <c r="N31" i="3"/>
  <c r="W31" i="3" s="1"/>
  <c r="M31" i="3"/>
  <c r="T31" i="3" s="1"/>
  <c r="L31" i="3"/>
  <c r="AJ30" i="3"/>
  <c r="AI30" i="3"/>
  <c r="AH30" i="3"/>
  <c r="AG30" i="3"/>
  <c r="AF30" i="3"/>
  <c r="Y30" i="3"/>
  <c r="X30" i="3"/>
  <c r="T30" i="3"/>
  <c r="O30" i="3"/>
  <c r="N30" i="3"/>
  <c r="W30" i="3" s="1"/>
  <c r="M30" i="3"/>
  <c r="P30" i="3" s="1"/>
  <c r="L30" i="3"/>
  <c r="S30" i="3" s="1"/>
  <c r="AI29" i="3"/>
  <c r="AH29" i="3"/>
  <c r="AG29" i="3"/>
  <c r="AF29" i="3"/>
  <c r="X29" i="3"/>
  <c r="W29" i="3"/>
  <c r="S29" i="3"/>
  <c r="O29" i="3"/>
  <c r="N29" i="3"/>
  <c r="M29" i="3"/>
  <c r="L29" i="3"/>
  <c r="AJ28" i="3"/>
  <c r="AI28" i="3"/>
  <c r="AH28" i="3"/>
  <c r="AG28" i="3"/>
  <c r="AF28" i="3"/>
  <c r="X28" i="3"/>
  <c r="W28" i="3"/>
  <c r="T28" i="3"/>
  <c r="P28" i="3"/>
  <c r="O28" i="3"/>
  <c r="N28" i="3"/>
  <c r="M28" i="3"/>
  <c r="L28" i="3"/>
  <c r="S28" i="3" s="1"/>
  <c r="AI27" i="3"/>
  <c r="AH27" i="3"/>
  <c r="AG27" i="3"/>
  <c r="AJ27" i="3" s="1"/>
  <c r="AF27" i="3"/>
  <c r="W27" i="3"/>
  <c r="T27" i="3"/>
  <c r="S27" i="3"/>
  <c r="O27" i="3"/>
  <c r="X27" i="3" s="1"/>
  <c r="N27" i="3"/>
  <c r="M27" i="3"/>
  <c r="L27" i="3"/>
  <c r="AJ26" i="3"/>
  <c r="AI26" i="3"/>
  <c r="AH26" i="3"/>
  <c r="AG26" i="3"/>
  <c r="AF26" i="3"/>
  <c r="X26" i="3"/>
  <c r="T26" i="3"/>
  <c r="Y26" i="3" s="1"/>
  <c r="S26" i="3"/>
  <c r="P26" i="3"/>
  <c r="O26" i="3"/>
  <c r="N26" i="3"/>
  <c r="W26" i="3" s="1"/>
  <c r="M26" i="3"/>
  <c r="L26" i="3"/>
  <c r="AI25" i="3"/>
  <c r="AH25" i="3"/>
  <c r="AG25" i="3"/>
  <c r="AJ25" i="3" s="1"/>
  <c r="AF25" i="3"/>
  <c r="W25" i="3"/>
  <c r="S25" i="3"/>
  <c r="O25" i="3"/>
  <c r="X25" i="3" s="1"/>
  <c r="N25" i="3"/>
  <c r="M25" i="3"/>
  <c r="L25" i="3"/>
  <c r="AI24" i="3"/>
  <c r="AH24" i="3"/>
  <c r="AG24" i="3"/>
  <c r="AJ24" i="3" s="1"/>
  <c r="S24" i="3"/>
  <c r="O24" i="3"/>
  <c r="X24" i="3" s="1"/>
  <c r="N24" i="3"/>
  <c r="W24" i="3" s="1"/>
  <c r="M24" i="3"/>
  <c r="L24" i="3"/>
  <c r="AJ23" i="3"/>
  <c r="AI23" i="3"/>
  <c r="AH23" i="3"/>
  <c r="AG23" i="3"/>
  <c r="AF23" i="3"/>
  <c r="Y23" i="3"/>
  <c r="X23" i="3"/>
  <c r="T23" i="3"/>
  <c r="O23" i="3"/>
  <c r="N23" i="3"/>
  <c r="W23" i="3" s="1"/>
  <c r="M23" i="3"/>
  <c r="P23" i="3" s="1"/>
  <c r="L23" i="3"/>
  <c r="S23" i="3" s="1"/>
  <c r="AI22" i="3"/>
  <c r="AH22" i="3"/>
  <c r="AG22" i="3"/>
  <c r="AF22" i="3"/>
  <c r="X22" i="3"/>
  <c r="W22" i="3"/>
  <c r="O22" i="3"/>
  <c r="N22" i="3"/>
  <c r="M22" i="3"/>
  <c r="L22" i="3"/>
  <c r="S22" i="3" s="1"/>
  <c r="AJ21" i="3"/>
  <c r="AI21" i="3"/>
  <c r="AH21" i="3"/>
  <c r="AG21" i="3"/>
  <c r="AF21" i="3"/>
  <c r="X21" i="3"/>
  <c r="W21" i="3"/>
  <c r="T21" i="3"/>
  <c r="P21" i="3"/>
  <c r="O21" i="3"/>
  <c r="N21" i="3"/>
  <c r="M21" i="3"/>
  <c r="L21" i="3"/>
  <c r="S21" i="3" s="1"/>
  <c r="AJ20" i="3"/>
  <c r="AI20" i="3"/>
  <c r="AH20" i="3"/>
  <c r="AG20" i="3"/>
  <c r="AF20" i="3"/>
  <c r="W20" i="3"/>
  <c r="T20" i="3"/>
  <c r="S20" i="3"/>
  <c r="O20" i="3"/>
  <c r="X20" i="3" s="1"/>
  <c r="N20" i="3"/>
  <c r="M20" i="3"/>
  <c r="L20" i="3"/>
  <c r="AJ19" i="3"/>
  <c r="AI19" i="3"/>
  <c r="AH19" i="3"/>
  <c r="AG19" i="3"/>
  <c r="AF19" i="3"/>
  <c r="X19" i="3"/>
  <c r="T19" i="3"/>
  <c r="Y19" i="3" s="1"/>
  <c r="S19" i="3"/>
  <c r="P19" i="3"/>
  <c r="O19" i="3"/>
  <c r="N19" i="3"/>
  <c r="W19" i="3" s="1"/>
  <c r="M19" i="3"/>
  <c r="L19" i="3"/>
  <c r="AI18" i="3"/>
  <c r="AH18" i="3"/>
  <c r="AG18" i="3"/>
  <c r="AJ18" i="3" s="1"/>
  <c r="AF18" i="3"/>
  <c r="W18" i="3"/>
  <c r="S18" i="3"/>
  <c r="P18" i="3"/>
  <c r="O18" i="3"/>
  <c r="X18" i="3" s="1"/>
  <c r="N18" i="3"/>
  <c r="M18" i="3"/>
  <c r="T18" i="3" s="1"/>
  <c r="Y18" i="3" s="1"/>
  <c r="L18" i="3"/>
  <c r="AI17" i="3"/>
  <c r="AH17" i="3"/>
  <c r="AG17" i="3"/>
  <c r="AJ17" i="3" s="1"/>
  <c r="AF17" i="3"/>
  <c r="T17" i="3"/>
  <c r="P17" i="3"/>
  <c r="O17" i="3"/>
  <c r="X17" i="3" s="1"/>
  <c r="N17" i="3"/>
  <c r="W17" i="3" s="1"/>
  <c r="M17" i="3"/>
  <c r="L17" i="3"/>
  <c r="S17" i="3" s="1"/>
  <c r="AI16" i="3"/>
  <c r="AH16" i="3"/>
  <c r="AG16" i="3"/>
  <c r="AJ16" i="3" s="1"/>
  <c r="AF16" i="3"/>
  <c r="S16" i="3"/>
  <c r="O16" i="3"/>
  <c r="X16" i="3" s="1"/>
  <c r="N16" i="3"/>
  <c r="W16" i="3" s="1"/>
  <c r="M16" i="3"/>
  <c r="L16" i="3"/>
  <c r="AJ15" i="3"/>
  <c r="AI15" i="3"/>
  <c r="AH15" i="3"/>
  <c r="AG15" i="3"/>
  <c r="AF15" i="3"/>
  <c r="Y15" i="3"/>
  <c r="X15" i="3"/>
  <c r="T15" i="3"/>
  <c r="O15" i="3"/>
  <c r="N15" i="3"/>
  <c r="W15" i="3" s="1"/>
  <c r="M15" i="3"/>
  <c r="P15" i="3" s="1"/>
  <c r="L15" i="3"/>
  <c r="S15" i="3" s="1"/>
  <c r="AI14" i="3"/>
  <c r="AH14" i="3"/>
  <c r="AG14" i="3"/>
  <c r="AF14" i="3"/>
  <c r="X14" i="3"/>
  <c r="W14" i="3"/>
  <c r="O14" i="3"/>
  <c r="N14" i="3"/>
  <c r="M14" i="3"/>
  <c r="L14" i="3"/>
  <c r="S14" i="3" s="1"/>
  <c r="AJ13" i="3"/>
  <c r="AI13" i="3"/>
  <c r="AH13" i="3"/>
  <c r="AG13" i="3"/>
  <c r="AF13" i="3"/>
  <c r="X13" i="3"/>
  <c r="W13" i="3"/>
  <c r="T13" i="3"/>
  <c r="P13" i="3"/>
  <c r="O13" i="3"/>
  <c r="N13" i="3"/>
  <c r="M13" i="3"/>
  <c r="L13" i="3"/>
  <c r="S13" i="3" s="1"/>
  <c r="AJ12" i="3"/>
  <c r="AI12" i="3"/>
  <c r="AH12" i="3"/>
  <c r="AG12" i="3"/>
  <c r="AF12" i="3"/>
  <c r="W12" i="3"/>
  <c r="T12" i="3"/>
  <c r="S12" i="3"/>
  <c r="O12" i="3"/>
  <c r="X12" i="3" s="1"/>
  <c r="N12" i="3"/>
  <c r="M12" i="3"/>
  <c r="L12" i="3"/>
  <c r="AJ11" i="3"/>
  <c r="AI11" i="3"/>
  <c r="AH11" i="3"/>
  <c r="AG11" i="3"/>
  <c r="AF11" i="3"/>
  <c r="X11" i="3"/>
  <c r="T11" i="3"/>
  <c r="Y11" i="3" s="1"/>
  <c r="S11" i="3"/>
  <c r="P11" i="3"/>
  <c r="O11" i="3"/>
  <c r="N11" i="3"/>
  <c r="W11" i="3" s="1"/>
  <c r="M11" i="3"/>
  <c r="AI10" i="3"/>
  <c r="AH10" i="3"/>
  <c r="AG10" i="3"/>
  <c r="AJ10" i="3" s="1"/>
  <c r="AF10" i="3"/>
  <c r="T10" i="3"/>
  <c r="O10" i="3"/>
  <c r="N10" i="3"/>
  <c r="W10" i="3" s="1"/>
  <c r="M10" i="3"/>
  <c r="L10" i="3"/>
  <c r="S10" i="3" s="1"/>
  <c r="AI9" i="3"/>
  <c r="AH9" i="3"/>
  <c r="AG9" i="3"/>
  <c r="AJ9" i="3" s="1"/>
  <c r="AF9" i="3"/>
  <c r="W9" i="3"/>
  <c r="S9" i="3"/>
  <c r="O9" i="3"/>
  <c r="X9" i="3" s="1"/>
  <c r="N9" i="3"/>
  <c r="M9" i="3"/>
  <c r="L9" i="3"/>
  <c r="AJ8" i="3"/>
  <c r="AI8" i="3"/>
  <c r="AH8" i="3"/>
  <c r="AG8" i="3"/>
  <c r="AF8" i="3"/>
  <c r="X8" i="3"/>
  <c r="O8" i="3"/>
  <c r="N8" i="3"/>
  <c r="W8" i="3" s="1"/>
  <c r="M8" i="3"/>
  <c r="L8" i="3"/>
  <c r="S8" i="3" s="1"/>
  <c r="AI7" i="3"/>
  <c r="AH7" i="3"/>
  <c r="AG7" i="3"/>
  <c r="AF7" i="3"/>
  <c r="X7" i="3"/>
  <c r="W7" i="3"/>
  <c r="O7" i="3"/>
  <c r="N7" i="3"/>
  <c r="M7" i="3"/>
  <c r="L7" i="3"/>
  <c r="S7" i="3" s="1"/>
  <c r="AJ6" i="3"/>
  <c r="AI6" i="3"/>
  <c r="AH6" i="3"/>
  <c r="AG6" i="3"/>
  <c r="AF6" i="3"/>
  <c r="X6" i="3"/>
  <c r="W6" i="3"/>
  <c r="T6" i="3"/>
  <c r="P6" i="3"/>
  <c r="O6" i="3"/>
  <c r="N6" i="3"/>
  <c r="M6" i="3"/>
  <c r="L6" i="3"/>
  <c r="S6" i="3" s="1"/>
  <c r="AJ5" i="3"/>
  <c r="AI5" i="3"/>
  <c r="AH5" i="3"/>
  <c r="AG5" i="3"/>
  <c r="AF5" i="3"/>
  <c r="W5" i="3"/>
  <c r="T5" i="3"/>
  <c r="S5" i="3"/>
  <c r="O5" i="3"/>
  <c r="X5" i="3" s="1"/>
  <c r="N5" i="3"/>
  <c r="M5" i="3"/>
  <c r="L5" i="3"/>
  <c r="AJ4" i="3"/>
  <c r="AI4" i="3"/>
  <c r="AH4" i="3"/>
  <c r="AG4" i="3"/>
  <c r="AF4" i="3"/>
  <c r="X4" i="3"/>
  <c r="T4" i="3"/>
  <c r="Y4" i="3" s="1"/>
  <c r="S4" i="3"/>
  <c r="P4" i="3"/>
  <c r="O4" i="3"/>
  <c r="N4" i="3"/>
  <c r="W4" i="3" s="1"/>
  <c r="M4" i="3"/>
  <c r="L4" i="3"/>
  <c r="X3" i="3"/>
  <c r="W3" i="3"/>
  <c r="T3" i="3"/>
  <c r="P3" i="3"/>
  <c r="O3" i="3"/>
  <c r="N3" i="3"/>
  <c r="M3" i="3"/>
  <c r="L3" i="3"/>
  <c r="S3" i="3" s="1"/>
  <c r="AI2" i="3"/>
  <c r="AH2" i="3"/>
  <c r="AG2" i="3"/>
  <c r="AJ2" i="3" s="1"/>
  <c r="AF2" i="3"/>
  <c r="W2" i="3"/>
  <c r="T2" i="3"/>
  <c r="Y2" i="3" s="1"/>
  <c r="S2" i="3"/>
  <c r="O2" i="3"/>
  <c r="X2" i="3" s="1"/>
  <c r="N2" i="3"/>
  <c r="M2" i="3"/>
  <c r="L2" i="3"/>
  <c r="W155" i="2"/>
  <c r="V155" i="2"/>
  <c r="S155" i="2"/>
  <c r="R155" i="2"/>
  <c r="J155" i="2"/>
  <c r="I155" i="2"/>
  <c r="H155" i="2"/>
  <c r="G155" i="2"/>
  <c r="F155" i="2"/>
  <c r="E155" i="2"/>
  <c r="D155" i="2"/>
  <c r="C155" i="2"/>
  <c r="Y154" i="2"/>
  <c r="O154" i="2"/>
  <c r="N154" i="2"/>
  <c r="X154" i="2" s="1"/>
  <c r="M154" i="2"/>
  <c r="L154" i="2"/>
  <c r="T154" i="2" s="1"/>
  <c r="Z154" i="2" s="1"/>
  <c r="X153" i="2"/>
  <c r="U153" i="2"/>
  <c r="AA153" i="2" s="1"/>
  <c r="T153" i="2"/>
  <c r="Q153" i="2"/>
  <c r="O153" i="2"/>
  <c r="Y153" i="2" s="1"/>
  <c r="N153" i="2"/>
  <c r="M153" i="2"/>
  <c r="L153" i="2"/>
  <c r="P153" i="2" s="1"/>
  <c r="X152" i="2"/>
  <c r="P152" i="2"/>
  <c r="O152" i="2"/>
  <c r="Y152" i="2" s="1"/>
  <c r="N152" i="2"/>
  <c r="M152" i="2"/>
  <c r="U152" i="2" s="1"/>
  <c r="L152" i="2"/>
  <c r="T152" i="2" s="1"/>
  <c r="Z152" i="2" s="1"/>
  <c r="X151" i="2"/>
  <c r="U151" i="2"/>
  <c r="T151" i="2"/>
  <c r="Z151" i="2" s="1"/>
  <c r="Q151" i="2"/>
  <c r="O151" i="2"/>
  <c r="Y151" i="2" s="1"/>
  <c r="AA151" i="2" s="1"/>
  <c r="N151" i="2"/>
  <c r="M151" i="2"/>
  <c r="L151" i="2"/>
  <c r="P151" i="2" s="1"/>
  <c r="Y150" i="2"/>
  <c r="U150" i="2"/>
  <c r="AA150" i="2" s="1"/>
  <c r="O150" i="2"/>
  <c r="N150" i="2"/>
  <c r="X150" i="2" s="1"/>
  <c r="M150" i="2"/>
  <c r="L150" i="2"/>
  <c r="AA149" i="2"/>
  <c r="X149" i="2"/>
  <c r="U149" i="2"/>
  <c r="T149" i="2"/>
  <c r="Z149" i="2" s="1"/>
  <c r="Q149" i="2"/>
  <c r="P149" i="2"/>
  <c r="O149" i="2"/>
  <c r="Y149" i="2" s="1"/>
  <c r="N149" i="2"/>
  <c r="M149" i="2"/>
  <c r="L149" i="2"/>
  <c r="X148" i="2"/>
  <c r="P148" i="2"/>
  <c r="O148" i="2"/>
  <c r="Y148" i="2" s="1"/>
  <c r="N148" i="2"/>
  <c r="M148" i="2"/>
  <c r="U148" i="2" s="1"/>
  <c r="AA148" i="2" s="1"/>
  <c r="L148" i="2"/>
  <c r="T148" i="2" s="1"/>
  <c r="Z148" i="2" s="1"/>
  <c r="X147" i="2"/>
  <c r="U147" i="2"/>
  <c r="T147" i="2"/>
  <c r="Z147" i="2" s="1"/>
  <c r="Q147" i="2"/>
  <c r="O147" i="2"/>
  <c r="Y147" i="2" s="1"/>
  <c r="AA147" i="2" s="1"/>
  <c r="N147" i="2"/>
  <c r="M147" i="2"/>
  <c r="L147" i="2"/>
  <c r="P147" i="2" s="1"/>
  <c r="Y146" i="2"/>
  <c r="U146" i="2"/>
  <c r="AA146" i="2" s="1"/>
  <c r="O146" i="2"/>
  <c r="N146" i="2"/>
  <c r="X146" i="2" s="1"/>
  <c r="M146" i="2"/>
  <c r="L146" i="2"/>
  <c r="AA145" i="2"/>
  <c r="X145" i="2"/>
  <c r="U145" i="2"/>
  <c r="T145" i="2"/>
  <c r="Z145" i="2" s="1"/>
  <c r="Q145" i="2"/>
  <c r="P145" i="2"/>
  <c r="O145" i="2"/>
  <c r="Y145" i="2" s="1"/>
  <c r="N145" i="2"/>
  <c r="M145" i="2"/>
  <c r="L145" i="2"/>
  <c r="X144" i="2"/>
  <c r="P144" i="2"/>
  <c r="O144" i="2"/>
  <c r="Y144" i="2" s="1"/>
  <c r="N144" i="2"/>
  <c r="M144" i="2"/>
  <c r="U144" i="2" s="1"/>
  <c r="AA144" i="2" s="1"/>
  <c r="L144" i="2"/>
  <c r="T144" i="2" s="1"/>
  <c r="Z144" i="2" s="1"/>
  <c r="X143" i="2"/>
  <c r="U143" i="2"/>
  <c r="T143" i="2"/>
  <c r="Z143" i="2" s="1"/>
  <c r="Q143" i="2"/>
  <c r="O143" i="2"/>
  <c r="Y143" i="2" s="1"/>
  <c r="AA143" i="2" s="1"/>
  <c r="N143" i="2"/>
  <c r="M143" i="2"/>
  <c r="L143" i="2"/>
  <c r="P143" i="2" s="1"/>
  <c r="Y142" i="2"/>
  <c r="U142" i="2"/>
  <c r="AA142" i="2" s="1"/>
  <c r="O142" i="2"/>
  <c r="N142" i="2"/>
  <c r="X142" i="2" s="1"/>
  <c r="M142" i="2"/>
  <c r="L142" i="2"/>
  <c r="AA141" i="2"/>
  <c r="X141" i="2"/>
  <c r="U141" i="2"/>
  <c r="T141" i="2"/>
  <c r="Z141" i="2" s="1"/>
  <c r="Q141" i="2"/>
  <c r="P141" i="2"/>
  <c r="O141" i="2"/>
  <c r="Y141" i="2" s="1"/>
  <c r="N141" i="2"/>
  <c r="M141" i="2"/>
  <c r="L141" i="2"/>
  <c r="X140" i="2"/>
  <c r="P140" i="2"/>
  <c r="O140" i="2"/>
  <c r="Y140" i="2" s="1"/>
  <c r="N140" i="2"/>
  <c r="M140" i="2"/>
  <c r="U140" i="2" s="1"/>
  <c r="AA140" i="2" s="1"/>
  <c r="L140" i="2"/>
  <c r="T140" i="2" s="1"/>
  <c r="Z140" i="2" s="1"/>
  <c r="X139" i="2"/>
  <c r="U139" i="2"/>
  <c r="T139" i="2"/>
  <c r="Z139" i="2" s="1"/>
  <c r="Q139" i="2"/>
  <c r="O139" i="2"/>
  <c r="Y139" i="2" s="1"/>
  <c r="AA139" i="2" s="1"/>
  <c r="N139" i="2"/>
  <c r="M139" i="2"/>
  <c r="L139" i="2"/>
  <c r="P139" i="2" s="1"/>
  <c r="Y138" i="2"/>
  <c r="U138" i="2"/>
  <c r="O138" i="2"/>
  <c r="N138" i="2"/>
  <c r="X138" i="2" s="1"/>
  <c r="M138" i="2"/>
  <c r="L138" i="2"/>
  <c r="AA137" i="2"/>
  <c r="X137" i="2"/>
  <c r="U137" i="2"/>
  <c r="T137" i="2"/>
  <c r="Z137" i="2" s="1"/>
  <c r="Q137" i="2"/>
  <c r="P137" i="2"/>
  <c r="O137" i="2"/>
  <c r="Y137" i="2" s="1"/>
  <c r="N137" i="2"/>
  <c r="M137" i="2"/>
  <c r="L137" i="2"/>
  <c r="X136" i="2"/>
  <c r="P136" i="2"/>
  <c r="O136" i="2"/>
  <c r="Y136" i="2" s="1"/>
  <c r="N136" i="2"/>
  <c r="M136" i="2"/>
  <c r="U136" i="2" s="1"/>
  <c r="AA136" i="2" s="1"/>
  <c r="L136" i="2"/>
  <c r="T136" i="2" s="1"/>
  <c r="Z136" i="2" s="1"/>
  <c r="X135" i="2"/>
  <c r="U135" i="2"/>
  <c r="T135" i="2"/>
  <c r="Z135" i="2" s="1"/>
  <c r="Q135" i="2"/>
  <c r="O135" i="2"/>
  <c r="Y135" i="2" s="1"/>
  <c r="AA135" i="2" s="1"/>
  <c r="N135" i="2"/>
  <c r="M135" i="2"/>
  <c r="L135" i="2"/>
  <c r="P135" i="2" s="1"/>
  <c r="Y134" i="2"/>
  <c r="U134" i="2"/>
  <c r="O134" i="2"/>
  <c r="N134" i="2"/>
  <c r="X134" i="2" s="1"/>
  <c r="M134" i="2"/>
  <c r="L134" i="2"/>
  <c r="AA133" i="2"/>
  <c r="X133" i="2"/>
  <c r="U133" i="2"/>
  <c r="T133" i="2"/>
  <c r="Z133" i="2" s="1"/>
  <c r="P133" i="2"/>
  <c r="O133" i="2"/>
  <c r="Y133" i="2" s="1"/>
  <c r="N133" i="2"/>
  <c r="M133" i="2"/>
  <c r="L133" i="2"/>
  <c r="X132" i="2"/>
  <c r="P132" i="2"/>
  <c r="O132" i="2"/>
  <c r="Y132" i="2" s="1"/>
  <c r="N132" i="2"/>
  <c r="M132" i="2"/>
  <c r="U132" i="2" s="1"/>
  <c r="L132" i="2"/>
  <c r="T132" i="2" s="1"/>
  <c r="Z132" i="2" s="1"/>
  <c r="X131" i="2"/>
  <c r="U131" i="2"/>
  <c r="AA131" i="2" s="1"/>
  <c r="T131" i="2"/>
  <c r="Z131" i="2" s="1"/>
  <c r="Q131" i="2"/>
  <c r="O131" i="2"/>
  <c r="Y131" i="2" s="1"/>
  <c r="N131" i="2"/>
  <c r="M131" i="2"/>
  <c r="L131" i="2"/>
  <c r="P131" i="2" s="1"/>
  <c r="Y130" i="2"/>
  <c r="U130" i="2"/>
  <c r="AA130" i="2" s="1"/>
  <c r="O130" i="2"/>
  <c r="N130" i="2"/>
  <c r="X130" i="2" s="1"/>
  <c r="M130" i="2"/>
  <c r="Q130" i="2" s="1"/>
  <c r="L130" i="2"/>
  <c r="AA129" i="2"/>
  <c r="X129" i="2"/>
  <c r="U129" i="2"/>
  <c r="T129" i="2"/>
  <c r="Z129" i="2" s="1"/>
  <c r="P129" i="2"/>
  <c r="O129" i="2"/>
  <c r="Y129" i="2" s="1"/>
  <c r="N129" i="2"/>
  <c r="M129" i="2"/>
  <c r="L129" i="2"/>
  <c r="X128" i="2"/>
  <c r="P128" i="2"/>
  <c r="O128" i="2"/>
  <c r="Y128" i="2" s="1"/>
  <c r="N128" i="2"/>
  <c r="M128" i="2"/>
  <c r="U128" i="2" s="1"/>
  <c r="L128" i="2"/>
  <c r="T128" i="2" s="1"/>
  <c r="Z128" i="2" s="1"/>
  <c r="X127" i="2"/>
  <c r="U127" i="2"/>
  <c r="AA127" i="2" s="1"/>
  <c r="T127" i="2"/>
  <c r="Z127" i="2" s="1"/>
  <c r="Q127" i="2"/>
  <c r="O127" i="2"/>
  <c r="Y127" i="2" s="1"/>
  <c r="N127" i="2"/>
  <c r="M127" i="2"/>
  <c r="L127" i="2"/>
  <c r="P127" i="2" s="1"/>
  <c r="Y126" i="2"/>
  <c r="U126" i="2"/>
  <c r="AA126" i="2" s="1"/>
  <c r="O126" i="2"/>
  <c r="N126" i="2"/>
  <c r="X126" i="2" s="1"/>
  <c r="M126" i="2"/>
  <c r="Q126" i="2" s="1"/>
  <c r="L126" i="2"/>
  <c r="AA125" i="2"/>
  <c r="X125" i="2"/>
  <c r="U125" i="2"/>
  <c r="T125" i="2"/>
  <c r="Z125" i="2" s="1"/>
  <c r="P125" i="2"/>
  <c r="O125" i="2"/>
  <c r="Y125" i="2" s="1"/>
  <c r="N125" i="2"/>
  <c r="M125" i="2"/>
  <c r="L125" i="2"/>
  <c r="X124" i="2"/>
  <c r="P124" i="2"/>
  <c r="O124" i="2"/>
  <c r="Y124" i="2" s="1"/>
  <c r="N124" i="2"/>
  <c r="M124" i="2"/>
  <c r="U124" i="2" s="1"/>
  <c r="AA124" i="2" s="1"/>
  <c r="L124" i="2"/>
  <c r="T124" i="2" s="1"/>
  <c r="Z124" i="2" s="1"/>
  <c r="X123" i="2"/>
  <c r="U123" i="2"/>
  <c r="AA123" i="2" s="1"/>
  <c r="T123" i="2"/>
  <c r="Z123" i="2" s="1"/>
  <c r="Q123" i="2"/>
  <c r="O123" i="2"/>
  <c r="Y123" i="2" s="1"/>
  <c r="N123" i="2"/>
  <c r="M123" i="2"/>
  <c r="L123" i="2"/>
  <c r="P123" i="2" s="1"/>
  <c r="Y122" i="2"/>
  <c r="U122" i="2"/>
  <c r="AA122" i="2" s="1"/>
  <c r="O122" i="2"/>
  <c r="N122" i="2"/>
  <c r="X122" i="2" s="1"/>
  <c r="M122" i="2"/>
  <c r="Q122" i="2" s="1"/>
  <c r="L122" i="2"/>
  <c r="AA121" i="2"/>
  <c r="X121" i="2"/>
  <c r="U121" i="2"/>
  <c r="T121" i="2"/>
  <c r="Z121" i="2" s="1"/>
  <c r="P121" i="2"/>
  <c r="O121" i="2"/>
  <c r="Y121" i="2" s="1"/>
  <c r="N121" i="2"/>
  <c r="M121" i="2"/>
  <c r="L121" i="2"/>
  <c r="X120" i="2"/>
  <c r="P120" i="2"/>
  <c r="O120" i="2"/>
  <c r="Y120" i="2" s="1"/>
  <c r="N120" i="2"/>
  <c r="M120" i="2"/>
  <c r="U120" i="2" s="1"/>
  <c r="AA120" i="2" s="1"/>
  <c r="L120" i="2"/>
  <c r="T120" i="2" s="1"/>
  <c r="Z120" i="2" s="1"/>
  <c r="X119" i="2"/>
  <c r="U119" i="2"/>
  <c r="AA119" i="2" s="1"/>
  <c r="T119" i="2"/>
  <c r="Z119" i="2" s="1"/>
  <c r="Q119" i="2"/>
  <c r="O119" i="2"/>
  <c r="Y119" i="2" s="1"/>
  <c r="N119" i="2"/>
  <c r="M119" i="2"/>
  <c r="L119" i="2"/>
  <c r="P119" i="2" s="1"/>
  <c r="Y118" i="2"/>
  <c r="U118" i="2"/>
  <c r="O118" i="2"/>
  <c r="N118" i="2"/>
  <c r="X118" i="2" s="1"/>
  <c r="M118" i="2"/>
  <c r="Q118" i="2" s="1"/>
  <c r="L118" i="2"/>
  <c r="AA117" i="2"/>
  <c r="X117" i="2"/>
  <c r="U117" i="2"/>
  <c r="T117" i="2"/>
  <c r="Z117" i="2" s="1"/>
  <c r="P117" i="2"/>
  <c r="O117" i="2"/>
  <c r="Y117" i="2" s="1"/>
  <c r="N117" i="2"/>
  <c r="M117" i="2"/>
  <c r="L117" i="2"/>
  <c r="X116" i="2"/>
  <c r="P116" i="2"/>
  <c r="O116" i="2"/>
  <c r="Y116" i="2" s="1"/>
  <c r="N116" i="2"/>
  <c r="M116" i="2"/>
  <c r="U116" i="2" s="1"/>
  <c r="L116" i="2"/>
  <c r="T116" i="2" s="1"/>
  <c r="Z116" i="2" s="1"/>
  <c r="X115" i="2"/>
  <c r="U115" i="2"/>
  <c r="AA115" i="2" s="1"/>
  <c r="T115" i="2"/>
  <c r="Z115" i="2" s="1"/>
  <c r="Q115" i="2"/>
  <c r="O115" i="2"/>
  <c r="Y115" i="2" s="1"/>
  <c r="N115" i="2"/>
  <c r="M115" i="2"/>
  <c r="L115" i="2"/>
  <c r="P115" i="2" s="1"/>
  <c r="Y114" i="2"/>
  <c r="U114" i="2"/>
  <c r="AA114" i="2" s="1"/>
  <c r="O114" i="2"/>
  <c r="N114" i="2"/>
  <c r="X114" i="2" s="1"/>
  <c r="M114" i="2"/>
  <c r="Q114" i="2" s="1"/>
  <c r="L114" i="2"/>
  <c r="X113" i="2"/>
  <c r="T113" i="2"/>
  <c r="Z113" i="2" s="1"/>
  <c r="O113" i="2"/>
  <c r="Y113" i="2" s="1"/>
  <c r="N113" i="2"/>
  <c r="M113" i="2"/>
  <c r="L113" i="2"/>
  <c r="Y112" i="2"/>
  <c r="Q112" i="2"/>
  <c r="O112" i="2"/>
  <c r="N112" i="2"/>
  <c r="M112" i="2"/>
  <c r="U112" i="2" s="1"/>
  <c r="AA112" i="2" s="1"/>
  <c r="L112" i="2"/>
  <c r="T112" i="2" s="1"/>
  <c r="Y111" i="2"/>
  <c r="X111" i="2"/>
  <c r="U111" i="2"/>
  <c r="AA111" i="2" s="1"/>
  <c r="Q111" i="2"/>
  <c r="P111" i="2"/>
  <c r="O111" i="2"/>
  <c r="N111" i="2"/>
  <c r="M111" i="2"/>
  <c r="L111" i="2"/>
  <c r="T111" i="2" s="1"/>
  <c r="U110" i="2"/>
  <c r="O110" i="2"/>
  <c r="N110" i="2"/>
  <c r="X110" i="2" s="1"/>
  <c r="M110" i="2"/>
  <c r="L110" i="2"/>
  <c r="X109" i="2"/>
  <c r="U109" i="2"/>
  <c r="T109" i="2"/>
  <c r="Z109" i="2" s="1"/>
  <c r="Q109" i="2"/>
  <c r="O109" i="2"/>
  <c r="Y109" i="2" s="1"/>
  <c r="AA109" i="2" s="1"/>
  <c r="N109" i="2"/>
  <c r="M109" i="2"/>
  <c r="L109" i="2"/>
  <c r="P109" i="2" s="1"/>
  <c r="Y108" i="2"/>
  <c r="U108" i="2"/>
  <c r="Q108" i="2"/>
  <c r="O108" i="2"/>
  <c r="N108" i="2"/>
  <c r="X108" i="2" s="1"/>
  <c r="M108" i="2"/>
  <c r="L108" i="2"/>
  <c r="X107" i="2"/>
  <c r="P107" i="2"/>
  <c r="O107" i="2"/>
  <c r="Y107" i="2" s="1"/>
  <c r="N107" i="2"/>
  <c r="M107" i="2"/>
  <c r="L107" i="2"/>
  <c r="T107" i="2" s="1"/>
  <c r="X106" i="2"/>
  <c r="Z106" i="2" s="1"/>
  <c r="U106" i="2"/>
  <c r="P106" i="2"/>
  <c r="O106" i="2"/>
  <c r="Y106" i="2" s="1"/>
  <c r="N106" i="2"/>
  <c r="M106" i="2"/>
  <c r="Q106" i="2" s="1"/>
  <c r="L106" i="2"/>
  <c r="T106" i="2" s="1"/>
  <c r="Y105" i="2"/>
  <c r="X105" i="2"/>
  <c r="U105" i="2"/>
  <c r="AA105" i="2" s="1"/>
  <c r="T105" i="2"/>
  <c r="Z105" i="2" s="1"/>
  <c r="O105" i="2"/>
  <c r="N105" i="2"/>
  <c r="M105" i="2"/>
  <c r="L105" i="2"/>
  <c r="AA104" i="2"/>
  <c r="Z104" i="2"/>
  <c r="Y104" i="2"/>
  <c r="Q104" i="2"/>
  <c r="P104" i="2"/>
  <c r="O104" i="2"/>
  <c r="N104" i="2"/>
  <c r="X104" i="2" s="1"/>
  <c r="M104" i="2"/>
  <c r="U104" i="2" s="1"/>
  <c r="L104" i="2"/>
  <c r="T104" i="2" s="1"/>
  <c r="Y103" i="2"/>
  <c r="X103" i="2"/>
  <c r="U103" i="2"/>
  <c r="AA103" i="2" s="1"/>
  <c r="Q103" i="2"/>
  <c r="P103" i="2"/>
  <c r="O103" i="2"/>
  <c r="N103" i="2"/>
  <c r="M103" i="2"/>
  <c r="L103" i="2"/>
  <c r="T103" i="2" s="1"/>
  <c r="AA102" i="2"/>
  <c r="Y102" i="2"/>
  <c r="X102" i="2"/>
  <c r="U102" i="2"/>
  <c r="O102" i="2"/>
  <c r="Q102" i="2" s="1"/>
  <c r="N102" i="2"/>
  <c r="M102" i="2"/>
  <c r="L102" i="2"/>
  <c r="AA101" i="2"/>
  <c r="X101" i="2"/>
  <c r="U101" i="2"/>
  <c r="T101" i="2"/>
  <c r="Z101" i="2" s="1"/>
  <c r="Q101" i="2"/>
  <c r="O101" i="2"/>
  <c r="Y101" i="2" s="1"/>
  <c r="N101" i="2"/>
  <c r="M101" i="2"/>
  <c r="L101" i="2"/>
  <c r="P101" i="2" s="1"/>
  <c r="Y100" i="2"/>
  <c r="U100" i="2"/>
  <c r="AA100" i="2" s="1"/>
  <c r="O100" i="2"/>
  <c r="N100" i="2"/>
  <c r="X100" i="2" s="1"/>
  <c r="M100" i="2"/>
  <c r="Q100" i="2" s="1"/>
  <c r="L100" i="2"/>
  <c r="Y99" i="2"/>
  <c r="X99" i="2"/>
  <c r="P99" i="2"/>
  <c r="O99" i="2"/>
  <c r="N99" i="2"/>
  <c r="M99" i="2"/>
  <c r="L99" i="2"/>
  <c r="T99" i="2" s="1"/>
  <c r="X98" i="2"/>
  <c r="Z98" i="2" s="1"/>
  <c r="U98" i="2"/>
  <c r="P98" i="2"/>
  <c r="O98" i="2"/>
  <c r="Y98" i="2" s="1"/>
  <c r="N98" i="2"/>
  <c r="M98" i="2"/>
  <c r="L98" i="2"/>
  <c r="T98" i="2" s="1"/>
  <c r="Y97" i="2"/>
  <c r="X97" i="2"/>
  <c r="U97" i="2"/>
  <c r="AA97" i="2" s="1"/>
  <c r="T97" i="2"/>
  <c r="Z97" i="2" s="1"/>
  <c r="O97" i="2"/>
  <c r="N97" i="2"/>
  <c r="M97" i="2"/>
  <c r="Q97" i="2" s="1"/>
  <c r="L97" i="2"/>
  <c r="Z96" i="2"/>
  <c r="Y96" i="2"/>
  <c r="O96" i="2"/>
  <c r="N96" i="2"/>
  <c r="X96" i="2" s="1"/>
  <c r="M96" i="2"/>
  <c r="U96" i="2" s="1"/>
  <c r="AA96" i="2" s="1"/>
  <c r="L96" i="2"/>
  <c r="T96" i="2" s="1"/>
  <c r="AA95" i="2"/>
  <c r="Y95" i="2"/>
  <c r="X95" i="2"/>
  <c r="U95" i="2"/>
  <c r="Q95" i="2"/>
  <c r="P95" i="2"/>
  <c r="O95" i="2"/>
  <c r="N95" i="2"/>
  <c r="M95" i="2"/>
  <c r="L95" i="2"/>
  <c r="T95" i="2" s="1"/>
  <c r="Z95" i="2" s="1"/>
  <c r="U94" i="2"/>
  <c r="O94" i="2"/>
  <c r="N94" i="2"/>
  <c r="X94" i="2" s="1"/>
  <c r="M94" i="2"/>
  <c r="L94" i="2"/>
  <c r="X93" i="2"/>
  <c r="U93" i="2"/>
  <c r="T93" i="2"/>
  <c r="Z93" i="2" s="1"/>
  <c r="Q93" i="2"/>
  <c r="O93" i="2"/>
  <c r="Y93" i="2" s="1"/>
  <c r="AA93" i="2" s="1"/>
  <c r="N93" i="2"/>
  <c r="M93" i="2"/>
  <c r="L93" i="2"/>
  <c r="P93" i="2" s="1"/>
  <c r="U92" i="2"/>
  <c r="O92" i="2"/>
  <c r="Y92" i="2" s="1"/>
  <c r="N92" i="2"/>
  <c r="X92" i="2" s="1"/>
  <c r="M92" i="2"/>
  <c r="L92" i="2"/>
  <c r="X91" i="2"/>
  <c r="T91" i="2"/>
  <c r="P91" i="2"/>
  <c r="O91" i="2"/>
  <c r="Y91" i="2" s="1"/>
  <c r="N91" i="2"/>
  <c r="M91" i="2"/>
  <c r="L91" i="2"/>
  <c r="X90" i="2"/>
  <c r="Z90" i="2" s="1"/>
  <c r="U90" i="2"/>
  <c r="P90" i="2"/>
  <c r="O90" i="2"/>
  <c r="Y90" i="2" s="1"/>
  <c r="N90" i="2"/>
  <c r="M90" i="2"/>
  <c r="L90" i="2"/>
  <c r="T90" i="2" s="1"/>
  <c r="Y89" i="2"/>
  <c r="X89" i="2"/>
  <c r="U89" i="2"/>
  <c r="AA89" i="2" s="1"/>
  <c r="T89" i="2"/>
  <c r="Z89" i="2" s="1"/>
  <c r="O89" i="2"/>
  <c r="N89" i="2"/>
  <c r="M89" i="2"/>
  <c r="Q89" i="2" s="1"/>
  <c r="L89" i="2"/>
  <c r="Z88" i="2"/>
  <c r="Y88" i="2"/>
  <c r="O88" i="2"/>
  <c r="N88" i="2"/>
  <c r="X88" i="2" s="1"/>
  <c r="M88" i="2"/>
  <c r="U88" i="2" s="1"/>
  <c r="AA88" i="2" s="1"/>
  <c r="L88" i="2"/>
  <c r="T88" i="2" s="1"/>
  <c r="AA87" i="2"/>
  <c r="Y87" i="2"/>
  <c r="X87" i="2"/>
  <c r="U87" i="2"/>
  <c r="Q87" i="2"/>
  <c r="P87" i="2"/>
  <c r="O87" i="2"/>
  <c r="N87" i="2"/>
  <c r="M87" i="2"/>
  <c r="L87" i="2"/>
  <c r="T87" i="2" s="1"/>
  <c r="Z87" i="2" s="1"/>
  <c r="U86" i="2"/>
  <c r="O86" i="2"/>
  <c r="N86" i="2"/>
  <c r="X86" i="2" s="1"/>
  <c r="M86" i="2"/>
  <c r="L86" i="2"/>
  <c r="X85" i="2"/>
  <c r="U85" i="2"/>
  <c r="T85" i="2"/>
  <c r="Z85" i="2" s="1"/>
  <c r="Q85" i="2"/>
  <c r="O85" i="2"/>
  <c r="Y85" i="2" s="1"/>
  <c r="AA85" i="2" s="1"/>
  <c r="N85" i="2"/>
  <c r="M85" i="2"/>
  <c r="L85" i="2"/>
  <c r="P85" i="2" s="1"/>
  <c r="Y84" i="2"/>
  <c r="U84" i="2"/>
  <c r="T84" i="2"/>
  <c r="Z84" i="2" s="1"/>
  <c r="P84" i="2"/>
  <c r="O84" i="2"/>
  <c r="N84" i="2"/>
  <c r="X84" i="2" s="1"/>
  <c r="M84" i="2"/>
  <c r="Q84" i="2" s="1"/>
  <c r="L84" i="2"/>
  <c r="AA83" i="2"/>
  <c r="X83" i="2"/>
  <c r="U83" i="2"/>
  <c r="O83" i="2"/>
  <c r="Y83" i="2" s="1"/>
  <c r="N83" i="2"/>
  <c r="M83" i="2"/>
  <c r="L83" i="2"/>
  <c r="P83" i="2" s="1"/>
  <c r="Z82" i="2"/>
  <c r="Y82" i="2"/>
  <c r="T82" i="2"/>
  <c r="O82" i="2"/>
  <c r="N82" i="2"/>
  <c r="X82" i="2" s="1"/>
  <c r="M82" i="2"/>
  <c r="Q82" i="2" s="1"/>
  <c r="L82" i="2"/>
  <c r="AA81" i="2"/>
  <c r="U81" i="2"/>
  <c r="T81" i="2"/>
  <c r="Q81" i="2"/>
  <c r="O81" i="2"/>
  <c r="Y81" i="2" s="1"/>
  <c r="N81" i="2"/>
  <c r="X81" i="2" s="1"/>
  <c r="M81" i="2"/>
  <c r="L81" i="2"/>
  <c r="U80" i="2"/>
  <c r="T80" i="2"/>
  <c r="O80" i="2"/>
  <c r="Y80" i="2" s="1"/>
  <c r="N80" i="2"/>
  <c r="M80" i="2"/>
  <c r="L80" i="2"/>
  <c r="X79" i="2"/>
  <c r="U79" i="2"/>
  <c r="AA79" i="2" s="1"/>
  <c r="T79" i="2"/>
  <c r="Z79" i="2" s="1"/>
  <c r="Q79" i="2"/>
  <c r="O79" i="2"/>
  <c r="Y79" i="2" s="1"/>
  <c r="N79" i="2"/>
  <c r="M79" i="2"/>
  <c r="L79" i="2"/>
  <c r="P79" i="2" s="1"/>
  <c r="Z78" i="2"/>
  <c r="Y78" i="2"/>
  <c r="U78" i="2"/>
  <c r="T78" i="2"/>
  <c r="O78" i="2"/>
  <c r="N78" i="2"/>
  <c r="X78" i="2" s="1"/>
  <c r="M78" i="2"/>
  <c r="Q78" i="2" s="1"/>
  <c r="L78" i="2"/>
  <c r="AA77" i="2"/>
  <c r="U77" i="2"/>
  <c r="O77" i="2"/>
  <c r="Y77" i="2" s="1"/>
  <c r="N77" i="2"/>
  <c r="X77" i="2" s="1"/>
  <c r="M77" i="2"/>
  <c r="L77" i="2"/>
  <c r="U76" i="2"/>
  <c r="T76" i="2"/>
  <c r="O76" i="2"/>
  <c r="Y76" i="2" s="1"/>
  <c r="N76" i="2"/>
  <c r="M76" i="2"/>
  <c r="L76" i="2"/>
  <c r="X75" i="2"/>
  <c r="U75" i="2"/>
  <c r="AA75" i="2" s="1"/>
  <c r="T75" i="2"/>
  <c r="Z75" i="2" s="1"/>
  <c r="Q75" i="2"/>
  <c r="O75" i="2"/>
  <c r="Y75" i="2" s="1"/>
  <c r="N75" i="2"/>
  <c r="M75" i="2"/>
  <c r="L75" i="2"/>
  <c r="P75" i="2" s="1"/>
  <c r="Z74" i="2"/>
  <c r="Y74" i="2"/>
  <c r="U74" i="2"/>
  <c r="T74" i="2"/>
  <c r="O74" i="2"/>
  <c r="N74" i="2"/>
  <c r="X74" i="2" s="1"/>
  <c r="M74" i="2"/>
  <c r="Q74" i="2" s="1"/>
  <c r="L74" i="2"/>
  <c r="O73" i="2"/>
  <c r="Y73" i="2" s="1"/>
  <c r="N73" i="2"/>
  <c r="X73" i="2" s="1"/>
  <c r="M73" i="2"/>
  <c r="L73" i="2"/>
  <c r="U72" i="2"/>
  <c r="T72" i="2"/>
  <c r="Z72" i="2" s="1"/>
  <c r="P72" i="2"/>
  <c r="O72" i="2"/>
  <c r="N72" i="2"/>
  <c r="X72" i="2" s="1"/>
  <c r="M72" i="2"/>
  <c r="L72" i="2"/>
  <c r="Y71" i="2"/>
  <c r="X71" i="2"/>
  <c r="U71" i="2"/>
  <c r="AA71" i="2" s="1"/>
  <c r="O71" i="2"/>
  <c r="N71" i="2"/>
  <c r="M71" i="2"/>
  <c r="Q71" i="2" s="1"/>
  <c r="L71" i="2"/>
  <c r="T71" i="2" s="1"/>
  <c r="Z71" i="2" s="1"/>
  <c r="T70" i="2"/>
  <c r="O70" i="2"/>
  <c r="Y70" i="2" s="1"/>
  <c r="N70" i="2"/>
  <c r="X70" i="2" s="1"/>
  <c r="Z70" i="2" s="1"/>
  <c r="M70" i="2"/>
  <c r="L70" i="2"/>
  <c r="Y69" i="2"/>
  <c r="X69" i="2"/>
  <c r="U69" i="2"/>
  <c r="AA69" i="2" s="1"/>
  <c r="T69" i="2"/>
  <c r="Z69" i="2" s="1"/>
  <c r="Q69" i="2"/>
  <c r="O69" i="2"/>
  <c r="N69" i="2"/>
  <c r="M69" i="2"/>
  <c r="L69" i="2"/>
  <c r="P69" i="2" s="1"/>
  <c r="Y68" i="2"/>
  <c r="U68" i="2"/>
  <c r="T68" i="2"/>
  <c r="O68" i="2"/>
  <c r="N68" i="2"/>
  <c r="X68" i="2" s="1"/>
  <c r="Z68" i="2" s="1"/>
  <c r="M68" i="2"/>
  <c r="Q68" i="2" s="1"/>
  <c r="L68" i="2"/>
  <c r="U67" i="2"/>
  <c r="T67" i="2"/>
  <c r="Z67" i="2" s="1"/>
  <c r="O67" i="2"/>
  <c r="N67" i="2"/>
  <c r="X67" i="2" s="1"/>
  <c r="M67" i="2"/>
  <c r="L67" i="2"/>
  <c r="Y66" i="2"/>
  <c r="U66" i="2"/>
  <c r="AA66" i="2" s="1"/>
  <c r="T66" i="2"/>
  <c r="Z66" i="2" s="1"/>
  <c r="Q66" i="2"/>
  <c r="O66" i="2"/>
  <c r="N66" i="2"/>
  <c r="X66" i="2" s="1"/>
  <c r="M66" i="2"/>
  <c r="P66" i="2" s="1"/>
  <c r="L66" i="2"/>
  <c r="Y65" i="2"/>
  <c r="O65" i="2"/>
  <c r="N65" i="2"/>
  <c r="X65" i="2" s="1"/>
  <c r="M65" i="2"/>
  <c r="L65" i="2"/>
  <c r="U64" i="2"/>
  <c r="T64" i="2"/>
  <c r="Z64" i="2" s="1"/>
  <c r="P64" i="2"/>
  <c r="O64" i="2"/>
  <c r="O155" i="2" s="1"/>
  <c r="N64" i="2"/>
  <c r="X64" i="2" s="1"/>
  <c r="M64" i="2"/>
  <c r="L64" i="2"/>
  <c r="Y63" i="2"/>
  <c r="X63" i="2"/>
  <c r="U63" i="2"/>
  <c r="AA63" i="2" s="1"/>
  <c r="O63" i="2"/>
  <c r="N63" i="2"/>
  <c r="M63" i="2"/>
  <c r="Q63" i="2" s="1"/>
  <c r="L63" i="2"/>
  <c r="T63" i="2" s="1"/>
  <c r="T62" i="2"/>
  <c r="O62" i="2"/>
  <c r="Y62" i="2" s="1"/>
  <c r="N62" i="2"/>
  <c r="X62" i="2" s="1"/>
  <c r="Z62" i="2" s="1"/>
  <c r="M62" i="2"/>
  <c r="L62" i="2"/>
  <c r="Y61" i="2"/>
  <c r="X61" i="2"/>
  <c r="U61" i="2"/>
  <c r="AA61" i="2" s="1"/>
  <c r="T61" i="2"/>
  <c r="Z61" i="2" s="1"/>
  <c r="Q61" i="2"/>
  <c r="O61" i="2"/>
  <c r="N61" i="2"/>
  <c r="M61" i="2"/>
  <c r="L61" i="2"/>
  <c r="P61" i="2" s="1"/>
  <c r="Y60" i="2"/>
  <c r="X60" i="2"/>
  <c r="O60" i="2"/>
  <c r="N60" i="2"/>
  <c r="M60" i="2"/>
  <c r="L60" i="2"/>
  <c r="Y59" i="2"/>
  <c r="X59" i="2"/>
  <c r="U59" i="2"/>
  <c r="AA59" i="2" s="1"/>
  <c r="T59" i="2"/>
  <c r="Z59" i="2" s="1"/>
  <c r="Q59" i="2"/>
  <c r="P59" i="2"/>
  <c r="O59" i="2"/>
  <c r="N59" i="2"/>
  <c r="M59" i="2"/>
  <c r="L59" i="2"/>
  <c r="Y58" i="2"/>
  <c r="X58" i="2"/>
  <c r="O58" i="2"/>
  <c r="N58" i="2"/>
  <c r="M58" i="2"/>
  <c r="L58" i="2"/>
  <c r="Y57" i="2"/>
  <c r="X57" i="2"/>
  <c r="U57" i="2"/>
  <c r="AA57" i="2" s="1"/>
  <c r="T57" i="2"/>
  <c r="Z57" i="2" s="1"/>
  <c r="Q57" i="2"/>
  <c r="P57" i="2"/>
  <c r="O57" i="2"/>
  <c r="N57" i="2"/>
  <c r="M57" i="2"/>
  <c r="L57" i="2"/>
  <c r="Y56" i="2"/>
  <c r="X56" i="2"/>
  <c r="O56" i="2"/>
  <c r="N56" i="2"/>
  <c r="M56" i="2"/>
  <c r="L56" i="2"/>
  <c r="Y55" i="2"/>
  <c r="X55" i="2"/>
  <c r="U55" i="2"/>
  <c r="AA55" i="2" s="1"/>
  <c r="T55" i="2"/>
  <c r="Z55" i="2" s="1"/>
  <c r="Q55" i="2"/>
  <c r="P55" i="2"/>
  <c r="O55" i="2"/>
  <c r="N55" i="2"/>
  <c r="M55" i="2"/>
  <c r="L55" i="2"/>
  <c r="Y54" i="2"/>
  <c r="X54" i="2"/>
  <c r="O54" i="2"/>
  <c r="N54" i="2"/>
  <c r="M54" i="2"/>
  <c r="L54" i="2"/>
  <c r="Y53" i="2"/>
  <c r="X53" i="2"/>
  <c r="U53" i="2"/>
  <c r="AA53" i="2" s="1"/>
  <c r="T53" i="2"/>
  <c r="Z53" i="2" s="1"/>
  <c r="Q53" i="2"/>
  <c r="P53" i="2"/>
  <c r="O53" i="2"/>
  <c r="N53" i="2"/>
  <c r="M53" i="2"/>
  <c r="L53" i="2"/>
  <c r="Y52" i="2"/>
  <c r="X52" i="2"/>
  <c r="O52" i="2"/>
  <c r="N52" i="2"/>
  <c r="M52" i="2"/>
  <c r="L52" i="2"/>
  <c r="Y51" i="2"/>
  <c r="X51" i="2"/>
  <c r="U51" i="2"/>
  <c r="AA51" i="2" s="1"/>
  <c r="T51" i="2"/>
  <c r="Z51" i="2" s="1"/>
  <c r="Q51" i="2"/>
  <c r="P51" i="2"/>
  <c r="O51" i="2"/>
  <c r="N51" i="2"/>
  <c r="M51" i="2"/>
  <c r="L51" i="2"/>
  <c r="Y50" i="2"/>
  <c r="X50" i="2"/>
  <c r="O50" i="2"/>
  <c r="N50" i="2"/>
  <c r="M50" i="2"/>
  <c r="L50" i="2"/>
  <c r="Y49" i="2"/>
  <c r="X49" i="2"/>
  <c r="U49" i="2"/>
  <c r="AA49" i="2" s="1"/>
  <c r="T49" i="2"/>
  <c r="Z49" i="2" s="1"/>
  <c r="Q49" i="2"/>
  <c r="P49" i="2"/>
  <c r="O49" i="2"/>
  <c r="N49" i="2"/>
  <c r="M49" i="2"/>
  <c r="L49" i="2"/>
  <c r="Y48" i="2"/>
  <c r="X48" i="2"/>
  <c r="O48" i="2"/>
  <c r="N48" i="2"/>
  <c r="M48" i="2"/>
  <c r="L48" i="2"/>
  <c r="Y47" i="2"/>
  <c r="X47" i="2"/>
  <c r="U47" i="2"/>
  <c r="AA47" i="2" s="1"/>
  <c r="T47" i="2"/>
  <c r="Z47" i="2" s="1"/>
  <c r="Q47" i="2"/>
  <c r="P47" i="2"/>
  <c r="O47" i="2"/>
  <c r="N47" i="2"/>
  <c r="M47" i="2"/>
  <c r="L47" i="2"/>
  <c r="Y46" i="2"/>
  <c r="X46" i="2"/>
  <c r="O46" i="2"/>
  <c r="N46" i="2"/>
  <c r="M46" i="2"/>
  <c r="L46" i="2"/>
  <c r="Y45" i="2"/>
  <c r="X45" i="2"/>
  <c r="U45" i="2"/>
  <c r="AA45" i="2" s="1"/>
  <c r="Q45" i="2"/>
  <c r="P45" i="2"/>
  <c r="O45" i="2"/>
  <c r="N45" i="2"/>
  <c r="M45" i="2"/>
  <c r="L45" i="2"/>
  <c r="T45" i="2" s="1"/>
  <c r="Z45" i="2" s="1"/>
  <c r="Y44" i="2"/>
  <c r="X44" i="2"/>
  <c r="O44" i="2"/>
  <c r="N44" i="2"/>
  <c r="M44" i="2"/>
  <c r="L44" i="2"/>
  <c r="Y43" i="2"/>
  <c r="X43" i="2"/>
  <c r="U43" i="2"/>
  <c r="AA43" i="2" s="1"/>
  <c r="Q43" i="2"/>
  <c r="P43" i="2"/>
  <c r="O43" i="2"/>
  <c r="N43" i="2"/>
  <c r="M43" i="2"/>
  <c r="L43" i="2"/>
  <c r="T43" i="2" s="1"/>
  <c r="Z43" i="2" s="1"/>
  <c r="Y42" i="2"/>
  <c r="X42" i="2"/>
  <c r="O42" i="2"/>
  <c r="N42" i="2"/>
  <c r="M42" i="2"/>
  <c r="L42" i="2"/>
  <c r="Y41" i="2"/>
  <c r="X41" i="2"/>
  <c r="U41" i="2"/>
  <c r="AA41" i="2" s="1"/>
  <c r="Q41" i="2"/>
  <c r="P41" i="2"/>
  <c r="O41" i="2"/>
  <c r="N41" i="2"/>
  <c r="M41" i="2"/>
  <c r="L41" i="2"/>
  <c r="T41" i="2" s="1"/>
  <c r="Z41" i="2" s="1"/>
  <c r="Y40" i="2"/>
  <c r="X40" i="2"/>
  <c r="O40" i="2"/>
  <c r="N40" i="2"/>
  <c r="M40" i="2"/>
  <c r="L40" i="2"/>
  <c r="Y39" i="2"/>
  <c r="X39" i="2"/>
  <c r="U39" i="2"/>
  <c r="AA39" i="2" s="1"/>
  <c r="Q39" i="2"/>
  <c r="P39" i="2"/>
  <c r="O39" i="2"/>
  <c r="N39" i="2"/>
  <c r="M39" i="2"/>
  <c r="L39" i="2"/>
  <c r="T39" i="2" s="1"/>
  <c r="Z39" i="2" s="1"/>
  <c r="Y38" i="2"/>
  <c r="X38" i="2"/>
  <c r="O38" i="2"/>
  <c r="N38" i="2"/>
  <c r="M38" i="2"/>
  <c r="L38" i="2"/>
  <c r="Y37" i="2"/>
  <c r="X37" i="2"/>
  <c r="U37" i="2"/>
  <c r="AA37" i="2" s="1"/>
  <c r="Q37" i="2"/>
  <c r="P37" i="2"/>
  <c r="O37" i="2"/>
  <c r="N37" i="2"/>
  <c r="M37" i="2"/>
  <c r="L37" i="2"/>
  <c r="T37" i="2" s="1"/>
  <c r="Z37" i="2" s="1"/>
  <c r="Y36" i="2"/>
  <c r="X36" i="2"/>
  <c r="O36" i="2"/>
  <c r="N36" i="2"/>
  <c r="M36" i="2"/>
  <c r="L36" i="2"/>
  <c r="Y35" i="2"/>
  <c r="X35" i="2"/>
  <c r="U35" i="2"/>
  <c r="AA35" i="2" s="1"/>
  <c r="Q35" i="2"/>
  <c r="P35" i="2"/>
  <c r="O35" i="2"/>
  <c r="N35" i="2"/>
  <c r="M35" i="2"/>
  <c r="L35" i="2"/>
  <c r="T35" i="2" s="1"/>
  <c r="Z35" i="2" s="1"/>
  <c r="Y34" i="2"/>
  <c r="X34" i="2"/>
  <c r="O34" i="2"/>
  <c r="N34" i="2"/>
  <c r="M34" i="2"/>
  <c r="L34" i="2"/>
  <c r="Y33" i="2"/>
  <c r="X33" i="2"/>
  <c r="U33" i="2"/>
  <c r="AA33" i="2" s="1"/>
  <c r="Q33" i="2"/>
  <c r="P33" i="2"/>
  <c r="O33" i="2"/>
  <c r="N33" i="2"/>
  <c r="M33" i="2"/>
  <c r="L33" i="2"/>
  <c r="T33" i="2" s="1"/>
  <c r="Z33" i="2" s="1"/>
  <c r="Y32" i="2"/>
  <c r="X32" i="2"/>
  <c r="O32" i="2"/>
  <c r="N32" i="2"/>
  <c r="M32" i="2"/>
  <c r="L32" i="2"/>
  <c r="Y31" i="2"/>
  <c r="X31" i="2"/>
  <c r="U31" i="2"/>
  <c r="AA31" i="2" s="1"/>
  <c r="Q31" i="2"/>
  <c r="P31" i="2"/>
  <c r="O31" i="2"/>
  <c r="N31" i="2"/>
  <c r="M31" i="2"/>
  <c r="L31" i="2"/>
  <c r="T31" i="2" s="1"/>
  <c r="Z31" i="2" s="1"/>
  <c r="Y30" i="2"/>
  <c r="X30" i="2"/>
  <c r="O30" i="2"/>
  <c r="N30" i="2"/>
  <c r="M30" i="2"/>
  <c r="L30" i="2"/>
  <c r="Y29" i="2"/>
  <c r="X29" i="2"/>
  <c r="U29" i="2"/>
  <c r="AA29" i="2" s="1"/>
  <c r="Q29" i="2"/>
  <c r="P29" i="2"/>
  <c r="O29" i="2"/>
  <c r="N29" i="2"/>
  <c r="M29" i="2"/>
  <c r="L29" i="2"/>
  <c r="T29" i="2" s="1"/>
  <c r="Z29" i="2" s="1"/>
  <c r="Y28" i="2"/>
  <c r="X28" i="2"/>
  <c r="O28" i="2"/>
  <c r="N28" i="2"/>
  <c r="M28" i="2"/>
  <c r="L28" i="2"/>
  <c r="Y27" i="2"/>
  <c r="X27" i="2"/>
  <c r="U27" i="2"/>
  <c r="AA27" i="2" s="1"/>
  <c r="Q27" i="2"/>
  <c r="P27" i="2"/>
  <c r="O27" i="2"/>
  <c r="N27" i="2"/>
  <c r="M27" i="2"/>
  <c r="L27" i="2"/>
  <c r="T27" i="2" s="1"/>
  <c r="Z27" i="2" s="1"/>
  <c r="Y26" i="2"/>
  <c r="X26" i="2"/>
  <c r="O26" i="2"/>
  <c r="N26" i="2"/>
  <c r="M26" i="2"/>
  <c r="L26" i="2"/>
  <c r="Y25" i="2"/>
  <c r="X25" i="2"/>
  <c r="U25" i="2"/>
  <c r="AA25" i="2" s="1"/>
  <c r="Q25" i="2"/>
  <c r="P25" i="2"/>
  <c r="O25" i="2"/>
  <c r="N25" i="2"/>
  <c r="M25" i="2"/>
  <c r="L25" i="2"/>
  <c r="T25" i="2" s="1"/>
  <c r="Z25" i="2" s="1"/>
  <c r="Y24" i="2"/>
  <c r="X24" i="2"/>
  <c r="O24" i="2"/>
  <c r="N24" i="2"/>
  <c r="M24" i="2"/>
  <c r="L24" i="2"/>
  <c r="Y23" i="2"/>
  <c r="X23" i="2"/>
  <c r="U23" i="2"/>
  <c r="AA23" i="2" s="1"/>
  <c r="Q23" i="2"/>
  <c r="P23" i="2"/>
  <c r="O23" i="2"/>
  <c r="N23" i="2"/>
  <c r="M23" i="2"/>
  <c r="L23" i="2"/>
  <c r="T23" i="2" s="1"/>
  <c r="Z23" i="2" s="1"/>
  <c r="Y22" i="2"/>
  <c r="X22" i="2"/>
  <c r="O22" i="2"/>
  <c r="N22" i="2"/>
  <c r="M22" i="2"/>
  <c r="L22" i="2"/>
  <c r="Y21" i="2"/>
  <c r="X21" i="2"/>
  <c r="U21" i="2"/>
  <c r="AA21" i="2" s="1"/>
  <c r="Q21" i="2"/>
  <c r="P21" i="2"/>
  <c r="O21" i="2"/>
  <c r="N21" i="2"/>
  <c r="M21" i="2"/>
  <c r="L21" i="2"/>
  <c r="T21" i="2" s="1"/>
  <c r="Z21" i="2" s="1"/>
  <c r="Y20" i="2"/>
  <c r="X20" i="2"/>
  <c r="O20" i="2"/>
  <c r="N20" i="2"/>
  <c r="M20" i="2"/>
  <c r="L20" i="2"/>
  <c r="Y19" i="2"/>
  <c r="X19" i="2"/>
  <c r="U19" i="2"/>
  <c r="AA19" i="2" s="1"/>
  <c r="Q19" i="2"/>
  <c r="P19" i="2"/>
  <c r="O19" i="2"/>
  <c r="N19" i="2"/>
  <c r="M19" i="2"/>
  <c r="L19" i="2"/>
  <c r="T19" i="2" s="1"/>
  <c r="Z19" i="2" s="1"/>
  <c r="Y18" i="2"/>
  <c r="X18" i="2"/>
  <c r="O18" i="2"/>
  <c r="N18" i="2"/>
  <c r="M18" i="2"/>
  <c r="L18" i="2"/>
  <c r="Y17" i="2"/>
  <c r="X17" i="2"/>
  <c r="U17" i="2"/>
  <c r="AA17" i="2" s="1"/>
  <c r="Q17" i="2"/>
  <c r="P17" i="2"/>
  <c r="O17" i="2"/>
  <c r="N17" i="2"/>
  <c r="M17" i="2"/>
  <c r="L17" i="2"/>
  <c r="T17" i="2" s="1"/>
  <c r="Z17" i="2" s="1"/>
  <c r="Y16" i="2"/>
  <c r="X16" i="2"/>
  <c r="O16" i="2"/>
  <c r="N16" i="2"/>
  <c r="M16" i="2"/>
  <c r="L16" i="2"/>
  <c r="Y15" i="2"/>
  <c r="X15" i="2"/>
  <c r="U15" i="2"/>
  <c r="AA15" i="2" s="1"/>
  <c r="Q15" i="2"/>
  <c r="P15" i="2"/>
  <c r="O15" i="2"/>
  <c r="N15" i="2"/>
  <c r="M15" i="2"/>
  <c r="L15" i="2"/>
  <c r="T15" i="2" s="1"/>
  <c r="Z15" i="2" s="1"/>
  <c r="Y14" i="2"/>
  <c r="X14" i="2"/>
  <c r="O14" i="2"/>
  <c r="N14" i="2"/>
  <c r="M14" i="2"/>
  <c r="L14" i="2"/>
  <c r="Y13" i="2"/>
  <c r="X13" i="2"/>
  <c r="U13" i="2"/>
  <c r="AA13" i="2" s="1"/>
  <c r="Q13" i="2"/>
  <c r="P13" i="2"/>
  <c r="O13" i="2"/>
  <c r="N13" i="2"/>
  <c r="M13" i="2"/>
  <c r="L13" i="2"/>
  <c r="T13" i="2" s="1"/>
  <c r="Z13" i="2" s="1"/>
  <c r="Y12" i="2"/>
  <c r="X12" i="2"/>
  <c r="O12" i="2"/>
  <c r="N12" i="2"/>
  <c r="M12" i="2"/>
  <c r="L12" i="2"/>
  <c r="Y11" i="2"/>
  <c r="X11" i="2"/>
  <c r="U11" i="2"/>
  <c r="AA11" i="2" s="1"/>
  <c r="Q11" i="2"/>
  <c r="P11" i="2"/>
  <c r="O11" i="2"/>
  <c r="N11" i="2"/>
  <c r="M11" i="2"/>
  <c r="L11" i="2"/>
  <c r="T11" i="2" s="1"/>
  <c r="Z11" i="2" s="1"/>
  <c r="Y10" i="2"/>
  <c r="X10" i="2"/>
  <c r="O10" i="2"/>
  <c r="N10" i="2"/>
  <c r="M10" i="2"/>
  <c r="L10" i="2"/>
  <c r="Y9" i="2"/>
  <c r="X9" i="2"/>
  <c r="U9" i="2"/>
  <c r="AA9" i="2" s="1"/>
  <c r="Q9" i="2"/>
  <c r="P9" i="2"/>
  <c r="O9" i="2"/>
  <c r="N9" i="2"/>
  <c r="M9" i="2"/>
  <c r="L9" i="2"/>
  <c r="T9" i="2" s="1"/>
  <c r="Z9" i="2" s="1"/>
  <c r="Y8" i="2"/>
  <c r="X8" i="2"/>
  <c r="O8" i="2"/>
  <c r="N8" i="2"/>
  <c r="M8" i="2"/>
  <c r="L8" i="2"/>
  <c r="Y7" i="2"/>
  <c r="X7" i="2"/>
  <c r="U7" i="2"/>
  <c r="AA7" i="2" s="1"/>
  <c r="Q7" i="2"/>
  <c r="P7" i="2"/>
  <c r="O7" i="2"/>
  <c r="N7" i="2"/>
  <c r="M7" i="2"/>
  <c r="L7" i="2"/>
  <c r="T7" i="2" s="1"/>
  <c r="Z7" i="2" s="1"/>
  <c r="Y6" i="2"/>
  <c r="X6" i="2"/>
  <c r="O6" i="2"/>
  <c r="N6" i="2"/>
  <c r="M6" i="2"/>
  <c r="L6" i="2"/>
  <c r="Y5" i="2"/>
  <c r="X5" i="2"/>
  <c r="U5" i="2"/>
  <c r="AA5" i="2" s="1"/>
  <c r="Q5" i="2"/>
  <c r="P5" i="2"/>
  <c r="O5" i="2"/>
  <c r="N5" i="2"/>
  <c r="M5" i="2"/>
  <c r="L5" i="2"/>
  <c r="T5" i="2" s="1"/>
  <c r="Z5" i="2" s="1"/>
  <c r="Y4" i="2"/>
  <c r="X4" i="2"/>
  <c r="O4" i="2"/>
  <c r="N4" i="2"/>
  <c r="M4" i="2"/>
  <c r="L4" i="2"/>
  <c r="Y3" i="2"/>
  <c r="X3" i="2"/>
  <c r="U3" i="2"/>
  <c r="AA3" i="2" s="1"/>
  <c r="Q3" i="2"/>
  <c r="P3" i="2"/>
  <c r="O3" i="2"/>
  <c r="N3" i="2"/>
  <c r="M3" i="2"/>
  <c r="L3" i="2"/>
  <c r="T3" i="2" s="1"/>
  <c r="Z3" i="2" s="1"/>
  <c r="Y2" i="2"/>
  <c r="X2" i="2"/>
  <c r="O2" i="2"/>
  <c r="N2" i="2"/>
  <c r="M2" i="2"/>
  <c r="L2" i="2"/>
  <c r="W161" i="1"/>
  <c r="V161" i="1"/>
  <c r="S161" i="1"/>
  <c r="R161" i="1"/>
  <c r="J161" i="1"/>
  <c r="I161" i="1"/>
  <c r="H161" i="1"/>
  <c r="G161" i="1"/>
  <c r="F161" i="1"/>
  <c r="E161" i="1"/>
  <c r="D161" i="1"/>
  <c r="C161" i="1"/>
  <c r="Y160" i="1"/>
  <c r="X160" i="1"/>
  <c r="U160" i="1"/>
  <c r="AA160" i="1" s="1"/>
  <c r="Q160" i="1"/>
  <c r="P160" i="1"/>
  <c r="O160" i="1"/>
  <c r="N160" i="1"/>
  <c r="M160" i="1"/>
  <c r="L160" i="1"/>
  <c r="T160" i="1" s="1"/>
  <c r="Z160" i="1" s="1"/>
  <c r="Y159" i="1"/>
  <c r="X159" i="1"/>
  <c r="O159" i="1"/>
  <c r="N159" i="1"/>
  <c r="M159" i="1"/>
  <c r="L159" i="1"/>
  <c r="Y158" i="1"/>
  <c r="X158" i="1"/>
  <c r="U158" i="1"/>
  <c r="AA158" i="1" s="1"/>
  <c r="Q158" i="1"/>
  <c r="P158" i="1"/>
  <c r="O158" i="1"/>
  <c r="N158" i="1"/>
  <c r="M158" i="1"/>
  <c r="L158" i="1"/>
  <c r="T158" i="1" s="1"/>
  <c r="Z158" i="1" s="1"/>
  <c r="Y157" i="1"/>
  <c r="X157" i="1"/>
  <c r="O157" i="1"/>
  <c r="N157" i="1"/>
  <c r="M157" i="1"/>
  <c r="L157" i="1"/>
  <c r="Y156" i="1"/>
  <c r="X156" i="1"/>
  <c r="U156" i="1"/>
  <c r="AA156" i="1" s="1"/>
  <c r="Q156" i="1"/>
  <c r="P156" i="1"/>
  <c r="O156" i="1"/>
  <c r="N156" i="1"/>
  <c r="M156" i="1"/>
  <c r="L156" i="1"/>
  <c r="T156" i="1" s="1"/>
  <c r="Z156" i="1" s="1"/>
  <c r="Y155" i="1"/>
  <c r="X155" i="1"/>
  <c r="O155" i="1"/>
  <c r="N155" i="1"/>
  <c r="M155" i="1"/>
  <c r="L155" i="1"/>
  <c r="Y154" i="1"/>
  <c r="X154" i="1"/>
  <c r="U154" i="1"/>
  <c r="AA154" i="1" s="1"/>
  <c r="Q154" i="1"/>
  <c r="P154" i="1"/>
  <c r="O154" i="1"/>
  <c r="N154" i="1"/>
  <c r="M154" i="1"/>
  <c r="L154" i="1"/>
  <c r="T154" i="1" s="1"/>
  <c r="Z154" i="1" s="1"/>
  <c r="Y153" i="1"/>
  <c r="X153" i="1"/>
  <c r="O153" i="1"/>
  <c r="N153" i="1"/>
  <c r="M153" i="1"/>
  <c r="L153" i="1"/>
  <c r="Y152" i="1"/>
  <c r="X152" i="1"/>
  <c r="U152" i="1"/>
  <c r="AA152" i="1" s="1"/>
  <c r="Q152" i="1"/>
  <c r="P152" i="1"/>
  <c r="O152" i="1"/>
  <c r="N152" i="1"/>
  <c r="M152" i="1"/>
  <c r="L152" i="1"/>
  <c r="T152" i="1" s="1"/>
  <c r="Z152" i="1" s="1"/>
  <c r="Y151" i="1"/>
  <c r="X151" i="1"/>
  <c r="O151" i="1"/>
  <c r="N151" i="1"/>
  <c r="M151" i="1"/>
  <c r="L151" i="1"/>
  <c r="Y150" i="1"/>
  <c r="X150" i="1"/>
  <c r="U150" i="1"/>
  <c r="AA150" i="1" s="1"/>
  <c r="Q150" i="1"/>
  <c r="P150" i="1"/>
  <c r="O150" i="1"/>
  <c r="N150" i="1"/>
  <c r="M150" i="1"/>
  <c r="L150" i="1"/>
  <c r="T150" i="1" s="1"/>
  <c r="Z150" i="1" s="1"/>
  <c r="Y149" i="1"/>
  <c r="X149" i="1"/>
  <c r="O149" i="1"/>
  <c r="N149" i="1"/>
  <c r="M149" i="1"/>
  <c r="L149" i="1"/>
  <c r="Y148" i="1"/>
  <c r="X148" i="1"/>
  <c r="U148" i="1"/>
  <c r="AA148" i="1" s="1"/>
  <c r="Q148" i="1"/>
  <c r="P148" i="1"/>
  <c r="O148" i="1"/>
  <c r="N148" i="1"/>
  <c r="M148" i="1"/>
  <c r="L148" i="1"/>
  <c r="T148" i="1" s="1"/>
  <c r="Z148" i="1" s="1"/>
  <c r="Y147" i="1"/>
  <c r="X147" i="1"/>
  <c r="O147" i="1"/>
  <c r="N147" i="1"/>
  <c r="M147" i="1"/>
  <c r="L147" i="1"/>
  <c r="Y146" i="1"/>
  <c r="X146" i="1"/>
  <c r="U146" i="1"/>
  <c r="AA146" i="1" s="1"/>
  <c r="Q146" i="1"/>
  <c r="P146" i="1"/>
  <c r="O146" i="1"/>
  <c r="N146" i="1"/>
  <c r="M146" i="1"/>
  <c r="L146" i="1"/>
  <c r="T146" i="1" s="1"/>
  <c r="Z146" i="1" s="1"/>
  <c r="Y145" i="1"/>
  <c r="X145" i="1"/>
  <c r="O145" i="1"/>
  <c r="N145" i="1"/>
  <c r="M145" i="1"/>
  <c r="L145" i="1"/>
  <c r="Y144" i="1"/>
  <c r="X144" i="1"/>
  <c r="U144" i="1"/>
  <c r="AA144" i="1" s="1"/>
  <c r="Q144" i="1"/>
  <c r="P144" i="1"/>
  <c r="O144" i="1"/>
  <c r="N144" i="1"/>
  <c r="M144" i="1"/>
  <c r="L144" i="1"/>
  <c r="T144" i="1" s="1"/>
  <c r="Z144" i="1" s="1"/>
  <c r="Y143" i="1"/>
  <c r="X143" i="1"/>
  <c r="O143" i="1"/>
  <c r="N143" i="1"/>
  <c r="M143" i="1"/>
  <c r="L143" i="1"/>
  <c r="Y142" i="1"/>
  <c r="X142" i="1"/>
  <c r="U142" i="1"/>
  <c r="AA142" i="1" s="1"/>
  <c r="Q142" i="1"/>
  <c r="P142" i="1"/>
  <c r="O142" i="1"/>
  <c r="N142" i="1"/>
  <c r="M142" i="1"/>
  <c r="L142" i="1"/>
  <c r="T142" i="1" s="1"/>
  <c r="Z142" i="1" s="1"/>
  <c r="Y141" i="1"/>
  <c r="X141" i="1"/>
  <c r="O141" i="1"/>
  <c r="N141" i="1"/>
  <c r="M141" i="1"/>
  <c r="L141" i="1"/>
  <c r="Y140" i="1"/>
  <c r="X140" i="1"/>
  <c r="U140" i="1"/>
  <c r="AA140" i="1" s="1"/>
  <c r="Q140" i="1"/>
  <c r="P140" i="1"/>
  <c r="O140" i="1"/>
  <c r="N140" i="1"/>
  <c r="M140" i="1"/>
  <c r="L140" i="1"/>
  <c r="T140" i="1" s="1"/>
  <c r="Z140" i="1" s="1"/>
  <c r="Y139" i="1"/>
  <c r="X139" i="1"/>
  <c r="O139" i="1"/>
  <c r="N139" i="1"/>
  <c r="M139" i="1"/>
  <c r="L139" i="1"/>
  <c r="Y138" i="1"/>
  <c r="X138" i="1"/>
  <c r="U138" i="1"/>
  <c r="AA138" i="1" s="1"/>
  <c r="Q138" i="1"/>
  <c r="P138" i="1"/>
  <c r="O138" i="1"/>
  <c r="N138" i="1"/>
  <c r="M138" i="1"/>
  <c r="L138" i="1"/>
  <c r="T138" i="1" s="1"/>
  <c r="Z138" i="1" s="1"/>
  <c r="Y137" i="1"/>
  <c r="X137" i="1"/>
  <c r="O137" i="1"/>
  <c r="N137" i="1"/>
  <c r="M137" i="1"/>
  <c r="L137" i="1"/>
  <c r="Y136" i="1"/>
  <c r="X136" i="1"/>
  <c r="U136" i="1"/>
  <c r="AA136" i="1" s="1"/>
  <c r="Q136" i="1"/>
  <c r="P136" i="1"/>
  <c r="O136" i="1"/>
  <c r="N136" i="1"/>
  <c r="M136" i="1"/>
  <c r="L136" i="1"/>
  <c r="T136" i="1" s="1"/>
  <c r="Z136" i="1" s="1"/>
  <c r="Y135" i="1"/>
  <c r="X135" i="1"/>
  <c r="O135" i="1"/>
  <c r="N135" i="1"/>
  <c r="M135" i="1"/>
  <c r="L135" i="1"/>
  <c r="Y134" i="1"/>
  <c r="X134" i="1"/>
  <c r="U134" i="1"/>
  <c r="AA134" i="1" s="1"/>
  <c r="Q134" i="1"/>
  <c r="P134" i="1"/>
  <c r="O134" i="1"/>
  <c r="N134" i="1"/>
  <c r="M134" i="1"/>
  <c r="L134" i="1"/>
  <c r="T134" i="1" s="1"/>
  <c r="Z134" i="1" s="1"/>
  <c r="Y133" i="1"/>
  <c r="X133" i="1"/>
  <c r="O133" i="1"/>
  <c r="N133" i="1"/>
  <c r="M133" i="1"/>
  <c r="L133" i="1"/>
  <c r="Y132" i="1"/>
  <c r="X132" i="1"/>
  <c r="U132" i="1"/>
  <c r="AA132" i="1" s="1"/>
  <c r="Q132" i="1"/>
  <c r="P132" i="1"/>
  <c r="O132" i="1"/>
  <c r="N132" i="1"/>
  <c r="M132" i="1"/>
  <c r="L132" i="1"/>
  <c r="T132" i="1" s="1"/>
  <c r="Z132" i="1" s="1"/>
  <c r="Y131" i="1"/>
  <c r="X131" i="1"/>
  <c r="O131" i="1"/>
  <c r="N131" i="1"/>
  <c r="M131" i="1"/>
  <c r="L131" i="1"/>
  <c r="Y130" i="1"/>
  <c r="X130" i="1"/>
  <c r="U130" i="1"/>
  <c r="AA130" i="1" s="1"/>
  <c r="Q130" i="1"/>
  <c r="P130" i="1"/>
  <c r="O130" i="1"/>
  <c r="N130" i="1"/>
  <c r="M130" i="1"/>
  <c r="L130" i="1"/>
  <c r="T130" i="1" s="1"/>
  <c r="Z130" i="1" s="1"/>
  <c r="Y129" i="1"/>
  <c r="X129" i="1"/>
  <c r="O129" i="1"/>
  <c r="N129" i="1"/>
  <c r="M129" i="1"/>
  <c r="L129" i="1"/>
  <c r="Y128" i="1"/>
  <c r="X128" i="1"/>
  <c r="U128" i="1"/>
  <c r="AA128" i="1" s="1"/>
  <c r="Q128" i="1"/>
  <c r="P128" i="1"/>
  <c r="O128" i="1"/>
  <c r="N128" i="1"/>
  <c r="M128" i="1"/>
  <c r="L128" i="1"/>
  <c r="T128" i="1" s="1"/>
  <c r="Z128" i="1" s="1"/>
  <c r="Y127" i="1"/>
  <c r="X127" i="1"/>
  <c r="O127" i="1"/>
  <c r="N127" i="1"/>
  <c r="M127" i="1"/>
  <c r="L127" i="1"/>
  <c r="Y126" i="1"/>
  <c r="X126" i="1"/>
  <c r="U126" i="1"/>
  <c r="AA126" i="1" s="1"/>
  <c r="Q126" i="1"/>
  <c r="P126" i="1"/>
  <c r="O126" i="1"/>
  <c r="N126" i="1"/>
  <c r="M126" i="1"/>
  <c r="L126" i="1"/>
  <c r="T126" i="1" s="1"/>
  <c r="Y125" i="1"/>
  <c r="X125" i="1"/>
  <c r="P125" i="1"/>
  <c r="O125" i="1"/>
  <c r="N125" i="1"/>
  <c r="M125" i="1"/>
  <c r="L125" i="1"/>
  <c r="T125" i="1" s="1"/>
  <c r="Y124" i="1"/>
  <c r="X124" i="1"/>
  <c r="U124" i="1"/>
  <c r="AA124" i="1" s="1"/>
  <c r="Q124" i="1"/>
  <c r="O124" i="1"/>
  <c r="N124" i="1"/>
  <c r="M124" i="1"/>
  <c r="L124" i="1"/>
  <c r="T124" i="1" s="1"/>
  <c r="X123" i="1"/>
  <c r="O123" i="1"/>
  <c r="Y123" i="1" s="1"/>
  <c r="N123" i="1"/>
  <c r="M123" i="1"/>
  <c r="L123" i="1"/>
  <c r="T123" i="1" s="1"/>
  <c r="Z123" i="1" s="1"/>
  <c r="Y122" i="1"/>
  <c r="X122" i="1"/>
  <c r="U122" i="1"/>
  <c r="AA122" i="1" s="1"/>
  <c r="Q122" i="1"/>
  <c r="O122" i="1"/>
  <c r="N122" i="1"/>
  <c r="M122" i="1"/>
  <c r="L122" i="1"/>
  <c r="T122" i="1" s="1"/>
  <c r="Z122" i="1" s="1"/>
  <c r="Y121" i="1"/>
  <c r="X121" i="1"/>
  <c r="O121" i="1"/>
  <c r="N121" i="1"/>
  <c r="M121" i="1"/>
  <c r="L121" i="1"/>
  <c r="T121" i="1" s="1"/>
  <c r="Z121" i="1" s="1"/>
  <c r="Y120" i="1"/>
  <c r="X120" i="1"/>
  <c r="U120" i="1"/>
  <c r="AA120" i="1" s="1"/>
  <c r="Q120" i="1"/>
  <c r="O120" i="1"/>
  <c r="N120" i="1"/>
  <c r="M120" i="1"/>
  <c r="L120" i="1"/>
  <c r="T120" i="1" s="1"/>
  <c r="Z120" i="1" s="1"/>
  <c r="Y119" i="1"/>
  <c r="O119" i="1"/>
  <c r="N119" i="1"/>
  <c r="X119" i="1" s="1"/>
  <c r="M119" i="1"/>
  <c r="L119" i="1"/>
  <c r="T119" i="1" s="1"/>
  <c r="Y118" i="1"/>
  <c r="X118" i="1"/>
  <c r="U118" i="1"/>
  <c r="AA118" i="1" s="1"/>
  <c r="Q118" i="1"/>
  <c r="P118" i="1"/>
  <c r="O118" i="1"/>
  <c r="N118" i="1"/>
  <c r="M118" i="1"/>
  <c r="L118" i="1"/>
  <c r="T118" i="1" s="1"/>
  <c r="Z118" i="1" s="1"/>
  <c r="X117" i="1"/>
  <c r="P117" i="1"/>
  <c r="O117" i="1"/>
  <c r="Y117" i="1" s="1"/>
  <c r="N117" i="1"/>
  <c r="M117" i="1"/>
  <c r="L117" i="1"/>
  <c r="T117" i="1" s="1"/>
  <c r="Z117" i="1" s="1"/>
  <c r="Y116" i="1"/>
  <c r="X116" i="1"/>
  <c r="U116" i="1"/>
  <c r="AA116" i="1" s="1"/>
  <c r="T116" i="1"/>
  <c r="Z116" i="1" s="1"/>
  <c r="Q116" i="1"/>
  <c r="P116" i="1"/>
  <c r="O116" i="1"/>
  <c r="N116" i="1"/>
  <c r="M116" i="1"/>
  <c r="L116" i="1"/>
  <c r="Z115" i="1"/>
  <c r="X115" i="1"/>
  <c r="O115" i="1"/>
  <c r="Y115" i="1" s="1"/>
  <c r="N115" i="1"/>
  <c r="M115" i="1"/>
  <c r="L115" i="1"/>
  <c r="T115" i="1" s="1"/>
  <c r="Y114" i="1"/>
  <c r="X114" i="1"/>
  <c r="U114" i="1"/>
  <c r="AA114" i="1" s="1"/>
  <c r="T114" i="1"/>
  <c r="Z114" i="1" s="1"/>
  <c r="Q114" i="1"/>
  <c r="O114" i="1"/>
  <c r="N114" i="1"/>
  <c r="M114" i="1"/>
  <c r="L114" i="1"/>
  <c r="P114" i="1" s="1"/>
  <c r="O113" i="1"/>
  <c r="Y113" i="1" s="1"/>
  <c r="N113" i="1"/>
  <c r="X113" i="1" s="1"/>
  <c r="Z113" i="1" s="1"/>
  <c r="M113" i="1"/>
  <c r="L113" i="1"/>
  <c r="T113" i="1" s="1"/>
  <c r="Y112" i="1"/>
  <c r="X112" i="1"/>
  <c r="U112" i="1"/>
  <c r="AA112" i="1" s="1"/>
  <c r="Q112" i="1"/>
  <c r="P112" i="1"/>
  <c r="O112" i="1"/>
  <c r="N112" i="1"/>
  <c r="M112" i="1"/>
  <c r="L112" i="1"/>
  <c r="T112" i="1" s="1"/>
  <c r="Z112" i="1" s="1"/>
  <c r="Y111" i="1"/>
  <c r="X111" i="1"/>
  <c r="O111" i="1"/>
  <c r="N111" i="1"/>
  <c r="P111" i="1" s="1"/>
  <c r="M111" i="1"/>
  <c r="L111" i="1"/>
  <c r="T111" i="1" s="1"/>
  <c r="Z111" i="1" s="1"/>
  <c r="Y110" i="1"/>
  <c r="X110" i="1"/>
  <c r="U110" i="1"/>
  <c r="AA110" i="1" s="1"/>
  <c r="Q110" i="1"/>
  <c r="O110" i="1"/>
  <c r="N110" i="1"/>
  <c r="M110" i="1"/>
  <c r="L110" i="1"/>
  <c r="P110" i="1" s="1"/>
  <c r="Y109" i="1"/>
  <c r="X109" i="1"/>
  <c r="O109" i="1"/>
  <c r="N109" i="1"/>
  <c r="M109" i="1"/>
  <c r="L109" i="1"/>
  <c r="T109" i="1" s="1"/>
  <c r="Z109" i="1" s="1"/>
  <c r="Y108" i="1"/>
  <c r="X108" i="1"/>
  <c r="U108" i="1"/>
  <c r="AA108" i="1" s="1"/>
  <c r="T108" i="1"/>
  <c r="Z108" i="1" s="1"/>
  <c r="Q108" i="1"/>
  <c r="O108" i="1"/>
  <c r="N108" i="1"/>
  <c r="M108" i="1"/>
  <c r="L108" i="1"/>
  <c r="P108" i="1" s="1"/>
  <c r="P107" i="1"/>
  <c r="O107" i="1"/>
  <c r="Y107" i="1" s="1"/>
  <c r="N107" i="1"/>
  <c r="X107" i="1" s="1"/>
  <c r="M107" i="1"/>
  <c r="L107" i="1"/>
  <c r="T107" i="1" s="1"/>
  <c r="Y106" i="1"/>
  <c r="X106" i="1"/>
  <c r="U106" i="1"/>
  <c r="AA106" i="1" s="1"/>
  <c r="T106" i="1"/>
  <c r="Z106" i="1" s="1"/>
  <c r="Q106" i="1"/>
  <c r="P106" i="1"/>
  <c r="O106" i="1"/>
  <c r="N106" i="1"/>
  <c r="M106" i="1"/>
  <c r="L106" i="1"/>
  <c r="Y105" i="1"/>
  <c r="O105" i="1"/>
  <c r="N105" i="1"/>
  <c r="P105" i="1" s="1"/>
  <c r="M105" i="1"/>
  <c r="L105" i="1"/>
  <c r="T105" i="1" s="1"/>
  <c r="Y104" i="1"/>
  <c r="X104" i="1"/>
  <c r="U104" i="1"/>
  <c r="AA104" i="1" s="1"/>
  <c r="Q104" i="1"/>
  <c r="O104" i="1"/>
  <c r="N104" i="1"/>
  <c r="M104" i="1"/>
  <c r="L104" i="1"/>
  <c r="T104" i="1" s="1"/>
  <c r="Z104" i="1" s="1"/>
  <c r="Y103" i="1"/>
  <c r="O103" i="1"/>
  <c r="N103" i="1"/>
  <c r="X103" i="1" s="1"/>
  <c r="M103" i="1"/>
  <c r="L103" i="1"/>
  <c r="T103" i="1" s="1"/>
  <c r="Y102" i="1"/>
  <c r="X102" i="1"/>
  <c r="U102" i="1"/>
  <c r="AA102" i="1" s="1"/>
  <c r="Q102" i="1"/>
  <c r="P102" i="1"/>
  <c r="O102" i="1"/>
  <c r="N102" i="1"/>
  <c r="M102" i="1"/>
  <c r="L102" i="1"/>
  <c r="T102" i="1" s="1"/>
  <c r="Z102" i="1" s="1"/>
  <c r="X101" i="1"/>
  <c r="P101" i="1"/>
  <c r="O101" i="1"/>
  <c r="Y101" i="1" s="1"/>
  <c r="N101" i="1"/>
  <c r="M101" i="1"/>
  <c r="L101" i="1"/>
  <c r="T101" i="1" s="1"/>
  <c r="Z101" i="1" s="1"/>
  <c r="Y100" i="1"/>
  <c r="X100" i="1"/>
  <c r="U100" i="1"/>
  <c r="AA100" i="1" s="1"/>
  <c r="T100" i="1"/>
  <c r="Z100" i="1" s="1"/>
  <c r="Q100" i="1"/>
  <c r="P100" i="1"/>
  <c r="O100" i="1"/>
  <c r="N100" i="1"/>
  <c r="M100" i="1"/>
  <c r="L100" i="1"/>
  <c r="Y99" i="1"/>
  <c r="X99" i="1"/>
  <c r="O99" i="1"/>
  <c r="N99" i="1"/>
  <c r="M99" i="1"/>
  <c r="U99" i="1" s="1"/>
  <c r="AA99" i="1" s="1"/>
  <c r="L99" i="1"/>
  <c r="T99" i="1" s="1"/>
  <c r="Z99" i="1" s="1"/>
  <c r="Y98" i="1"/>
  <c r="X98" i="1"/>
  <c r="U98" i="1"/>
  <c r="AA98" i="1" s="1"/>
  <c r="T98" i="1"/>
  <c r="Z98" i="1" s="1"/>
  <c r="O98" i="1"/>
  <c r="N98" i="1"/>
  <c r="M98" i="1"/>
  <c r="Q98" i="1" s="1"/>
  <c r="L98" i="1"/>
  <c r="P98" i="1" s="1"/>
  <c r="Q97" i="1"/>
  <c r="P97" i="1"/>
  <c r="O97" i="1"/>
  <c r="Y97" i="1" s="1"/>
  <c r="N97" i="1"/>
  <c r="X97" i="1" s="1"/>
  <c r="M97" i="1"/>
  <c r="U97" i="1" s="1"/>
  <c r="L97" i="1"/>
  <c r="T97" i="1" s="1"/>
  <c r="Z97" i="1" s="1"/>
  <c r="Y96" i="1"/>
  <c r="X96" i="1"/>
  <c r="U96" i="1"/>
  <c r="AA96" i="1" s="1"/>
  <c r="T96" i="1"/>
  <c r="Z96" i="1" s="1"/>
  <c r="Q96" i="1"/>
  <c r="P96" i="1"/>
  <c r="O96" i="1"/>
  <c r="N96" i="1"/>
  <c r="M96" i="1"/>
  <c r="L96" i="1"/>
  <c r="Y95" i="1"/>
  <c r="X95" i="1"/>
  <c r="O95" i="1"/>
  <c r="N95" i="1"/>
  <c r="M95" i="1"/>
  <c r="U95" i="1" s="1"/>
  <c r="AA95" i="1" s="1"/>
  <c r="L95" i="1"/>
  <c r="T95" i="1" s="1"/>
  <c r="Z95" i="1" s="1"/>
  <c r="Y94" i="1"/>
  <c r="X94" i="1"/>
  <c r="U94" i="1"/>
  <c r="AA94" i="1" s="1"/>
  <c r="T94" i="1"/>
  <c r="Z94" i="1" s="1"/>
  <c r="O94" i="1"/>
  <c r="N94" i="1"/>
  <c r="M94" i="1"/>
  <c r="Q94" i="1" s="1"/>
  <c r="L94" i="1"/>
  <c r="P94" i="1" s="1"/>
  <c r="Q93" i="1"/>
  <c r="P93" i="1"/>
  <c r="O93" i="1"/>
  <c r="Y93" i="1" s="1"/>
  <c r="N93" i="1"/>
  <c r="X93" i="1" s="1"/>
  <c r="M93" i="1"/>
  <c r="U93" i="1" s="1"/>
  <c r="AA93" i="1" s="1"/>
  <c r="L93" i="1"/>
  <c r="T93" i="1" s="1"/>
  <c r="Y92" i="1"/>
  <c r="X92" i="1"/>
  <c r="U92" i="1"/>
  <c r="AA92" i="1" s="1"/>
  <c r="T92" i="1"/>
  <c r="Z92" i="1" s="1"/>
  <c r="Q92" i="1"/>
  <c r="P92" i="1"/>
  <c r="O92" i="1"/>
  <c r="N92" i="1"/>
  <c r="M92" i="1"/>
  <c r="L92" i="1"/>
  <c r="Y91" i="1"/>
  <c r="X91" i="1"/>
  <c r="O91" i="1"/>
  <c r="N91" i="1"/>
  <c r="M91" i="1"/>
  <c r="U91" i="1" s="1"/>
  <c r="AA91" i="1" s="1"/>
  <c r="L91" i="1"/>
  <c r="T91" i="1" s="1"/>
  <c r="Z91" i="1" s="1"/>
  <c r="Y90" i="1"/>
  <c r="X90" i="1"/>
  <c r="U90" i="1"/>
  <c r="AA90" i="1" s="1"/>
  <c r="T90" i="1"/>
  <c r="Z90" i="1" s="1"/>
  <c r="O90" i="1"/>
  <c r="N90" i="1"/>
  <c r="M90" i="1"/>
  <c r="Q90" i="1" s="1"/>
  <c r="L90" i="1"/>
  <c r="P90" i="1" s="1"/>
  <c r="Q89" i="1"/>
  <c r="P89" i="1"/>
  <c r="O89" i="1"/>
  <c r="Y89" i="1" s="1"/>
  <c r="N89" i="1"/>
  <c r="X89" i="1" s="1"/>
  <c r="M89" i="1"/>
  <c r="U89" i="1" s="1"/>
  <c r="L89" i="1"/>
  <c r="T89" i="1" s="1"/>
  <c r="Z89" i="1" s="1"/>
  <c r="Y88" i="1"/>
  <c r="X88" i="1"/>
  <c r="U88" i="1"/>
  <c r="AA88" i="1" s="1"/>
  <c r="T88" i="1"/>
  <c r="Z88" i="1" s="1"/>
  <c r="Q88" i="1"/>
  <c r="P88" i="1"/>
  <c r="O88" i="1"/>
  <c r="N88" i="1"/>
  <c r="M88" i="1"/>
  <c r="L88" i="1"/>
  <c r="Y87" i="1"/>
  <c r="X87" i="1"/>
  <c r="O87" i="1"/>
  <c r="N87" i="1"/>
  <c r="M87" i="1"/>
  <c r="U87" i="1" s="1"/>
  <c r="AA87" i="1" s="1"/>
  <c r="L87" i="1"/>
  <c r="T87" i="1" s="1"/>
  <c r="Z87" i="1" s="1"/>
  <c r="U86" i="1"/>
  <c r="T86" i="1"/>
  <c r="O86" i="1"/>
  <c r="Y86" i="1" s="1"/>
  <c r="N86" i="1"/>
  <c r="X86" i="1" s="1"/>
  <c r="M86" i="1"/>
  <c r="Q86" i="1" s="1"/>
  <c r="L86" i="1"/>
  <c r="P86" i="1" s="1"/>
  <c r="U85" i="1"/>
  <c r="T85" i="1"/>
  <c r="O85" i="1"/>
  <c r="Y85" i="1" s="1"/>
  <c r="N85" i="1"/>
  <c r="P85" i="1" s="1"/>
  <c r="M85" i="1"/>
  <c r="L85" i="1"/>
  <c r="U84" i="1"/>
  <c r="T84" i="1"/>
  <c r="O84" i="1"/>
  <c r="Y84" i="1" s="1"/>
  <c r="AA84" i="1" s="1"/>
  <c r="N84" i="1"/>
  <c r="X84" i="1" s="1"/>
  <c r="Z84" i="1" s="1"/>
  <c r="M84" i="1"/>
  <c r="Q84" i="1" s="1"/>
  <c r="L84" i="1"/>
  <c r="P84" i="1" s="1"/>
  <c r="U83" i="1"/>
  <c r="T83" i="1"/>
  <c r="O83" i="1"/>
  <c r="Y83" i="1" s="1"/>
  <c r="N83" i="1"/>
  <c r="P83" i="1" s="1"/>
  <c r="M83" i="1"/>
  <c r="L83" i="1"/>
  <c r="U82" i="1"/>
  <c r="T82" i="1"/>
  <c r="O82" i="1"/>
  <c r="Y82" i="1" s="1"/>
  <c r="AA82" i="1" s="1"/>
  <c r="N82" i="1"/>
  <c r="X82" i="1" s="1"/>
  <c r="Z82" i="1" s="1"/>
  <c r="M82" i="1"/>
  <c r="Q82" i="1" s="1"/>
  <c r="L82" i="1"/>
  <c r="P82" i="1" s="1"/>
  <c r="U81" i="1"/>
  <c r="T81" i="1"/>
  <c r="O81" i="1"/>
  <c r="Y81" i="1" s="1"/>
  <c r="N81" i="1"/>
  <c r="P81" i="1" s="1"/>
  <c r="M81" i="1"/>
  <c r="L81" i="1"/>
  <c r="U80" i="1"/>
  <c r="T80" i="1"/>
  <c r="O80" i="1"/>
  <c r="Y80" i="1" s="1"/>
  <c r="AA80" i="1" s="1"/>
  <c r="N80" i="1"/>
  <c r="X80" i="1" s="1"/>
  <c r="Z80" i="1" s="1"/>
  <c r="M80" i="1"/>
  <c r="Q80" i="1" s="1"/>
  <c r="L80" i="1"/>
  <c r="P80" i="1" s="1"/>
  <c r="U79" i="1"/>
  <c r="T79" i="1"/>
  <c r="O79" i="1"/>
  <c r="Y79" i="1" s="1"/>
  <c r="N79" i="1"/>
  <c r="P79" i="1" s="1"/>
  <c r="M79" i="1"/>
  <c r="L79" i="1"/>
  <c r="U78" i="1"/>
  <c r="T78" i="1"/>
  <c r="O78" i="1"/>
  <c r="Y78" i="1" s="1"/>
  <c r="AA78" i="1" s="1"/>
  <c r="N78" i="1"/>
  <c r="X78" i="1" s="1"/>
  <c r="Z78" i="1" s="1"/>
  <c r="M78" i="1"/>
  <c r="Q78" i="1" s="1"/>
  <c r="L78" i="1"/>
  <c r="P78" i="1" s="1"/>
  <c r="U77" i="1"/>
  <c r="T77" i="1"/>
  <c r="O77" i="1"/>
  <c r="Y77" i="1" s="1"/>
  <c r="N77" i="1"/>
  <c r="P77" i="1" s="1"/>
  <c r="M77" i="1"/>
  <c r="L77" i="1"/>
  <c r="U76" i="1"/>
  <c r="T76" i="1"/>
  <c r="O76" i="1"/>
  <c r="Y76" i="1" s="1"/>
  <c r="AA76" i="1" s="1"/>
  <c r="N76" i="1"/>
  <c r="X76" i="1" s="1"/>
  <c r="Z76" i="1" s="1"/>
  <c r="M76" i="1"/>
  <c r="Q76" i="1" s="1"/>
  <c r="L76" i="1"/>
  <c r="P76" i="1" s="1"/>
  <c r="U75" i="1"/>
  <c r="T75" i="1"/>
  <c r="O75" i="1"/>
  <c r="Y75" i="1" s="1"/>
  <c r="N75" i="1"/>
  <c r="P75" i="1" s="1"/>
  <c r="M75" i="1"/>
  <c r="L75" i="1"/>
  <c r="U74" i="1"/>
  <c r="T74" i="1"/>
  <c r="O74" i="1"/>
  <c r="Y74" i="1" s="1"/>
  <c r="AA74" i="1" s="1"/>
  <c r="N74" i="1"/>
  <c r="X74" i="1" s="1"/>
  <c r="Z74" i="1" s="1"/>
  <c r="M74" i="1"/>
  <c r="Q74" i="1" s="1"/>
  <c r="L74" i="1"/>
  <c r="P74" i="1" s="1"/>
  <c r="U73" i="1"/>
  <c r="T73" i="1"/>
  <c r="O73" i="1"/>
  <c r="Y73" i="1" s="1"/>
  <c r="N73" i="1"/>
  <c r="P73" i="1" s="1"/>
  <c r="M73" i="1"/>
  <c r="L73" i="1"/>
  <c r="U72" i="1"/>
  <c r="T72" i="1"/>
  <c r="O72" i="1"/>
  <c r="Y72" i="1" s="1"/>
  <c r="AA72" i="1" s="1"/>
  <c r="N72" i="1"/>
  <c r="X72" i="1" s="1"/>
  <c r="Z72" i="1" s="1"/>
  <c r="M72" i="1"/>
  <c r="Q72" i="1" s="1"/>
  <c r="L72" i="1"/>
  <c r="P72" i="1" s="1"/>
  <c r="U71" i="1"/>
  <c r="T71" i="1"/>
  <c r="O71" i="1"/>
  <c r="Y71" i="1" s="1"/>
  <c r="N71" i="1"/>
  <c r="P71" i="1" s="1"/>
  <c r="M71" i="1"/>
  <c r="L71" i="1"/>
  <c r="U70" i="1"/>
  <c r="T70" i="1"/>
  <c r="O70" i="1"/>
  <c r="Y70" i="1" s="1"/>
  <c r="AA70" i="1" s="1"/>
  <c r="N70" i="1"/>
  <c r="X70" i="1" s="1"/>
  <c r="Z70" i="1" s="1"/>
  <c r="M70" i="1"/>
  <c r="Q70" i="1" s="1"/>
  <c r="L70" i="1"/>
  <c r="P70" i="1" s="1"/>
  <c r="U69" i="1"/>
  <c r="T69" i="1"/>
  <c r="O69" i="1"/>
  <c r="Y69" i="1" s="1"/>
  <c r="N69" i="1"/>
  <c r="P69" i="1" s="1"/>
  <c r="M69" i="1"/>
  <c r="L69" i="1"/>
  <c r="U68" i="1"/>
  <c r="T68" i="1"/>
  <c r="O68" i="1"/>
  <c r="Y68" i="1" s="1"/>
  <c r="AA68" i="1" s="1"/>
  <c r="N68" i="1"/>
  <c r="X68" i="1" s="1"/>
  <c r="Z68" i="1" s="1"/>
  <c r="M68" i="1"/>
  <c r="Q68" i="1" s="1"/>
  <c r="L68" i="1"/>
  <c r="P68" i="1" s="1"/>
  <c r="U67" i="1"/>
  <c r="T67" i="1"/>
  <c r="O67" i="1"/>
  <c r="Y67" i="1" s="1"/>
  <c r="N67" i="1"/>
  <c r="P67" i="1" s="1"/>
  <c r="M67" i="1"/>
  <c r="L67" i="1"/>
  <c r="U66" i="1"/>
  <c r="T66" i="1"/>
  <c r="O66" i="1"/>
  <c r="Y66" i="1" s="1"/>
  <c r="AA66" i="1" s="1"/>
  <c r="N66" i="1"/>
  <c r="X66" i="1" s="1"/>
  <c r="Z66" i="1" s="1"/>
  <c r="M66" i="1"/>
  <c r="Q66" i="1" s="1"/>
  <c r="L66" i="1"/>
  <c r="P66" i="1" s="1"/>
  <c r="U65" i="1"/>
  <c r="T65" i="1"/>
  <c r="O65" i="1"/>
  <c r="Y65" i="1" s="1"/>
  <c r="N65" i="1"/>
  <c r="P65" i="1" s="1"/>
  <c r="M65" i="1"/>
  <c r="L65" i="1"/>
  <c r="U64" i="1"/>
  <c r="T64" i="1"/>
  <c r="O64" i="1"/>
  <c r="Y64" i="1" s="1"/>
  <c r="AA64" i="1" s="1"/>
  <c r="N64" i="1"/>
  <c r="X64" i="1" s="1"/>
  <c r="Z64" i="1" s="1"/>
  <c r="M64" i="1"/>
  <c r="Q64" i="1" s="1"/>
  <c r="L64" i="1"/>
  <c r="P64" i="1" s="1"/>
  <c r="U63" i="1"/>
  <c r="T63" i="1"/>
  <c r="O63" i="1"/>
  <c r="Y63" i="1" s="1"/>
  <c r="N63" i="1"/>
  <c r="P63" i="1" s="1"/>
  <c r="M63" i="1"/>
  <c r="L63" i="1"/>
  <c r="U62" i="1"/>
  <c r="T62" i="1"/>
  <c r="O62" i="1"/>
  <c r="Y62" i="1" s="1"/>
  <c r="AA62" i="1" s="1"/>
  <c r="N62" i="1"/>
  <c r="X62" i="1" s="1"/>
  <c r="Z62" i="1" s="1"/>
  <c r="M62" i="1"/>
  <c r="Q62" i="1" s="1"/>
  <c r="L62" i="1"/>
  <c r="P62" i="1" s="1"/>
  <c r="U61" i="1"/>
  <c r="T61" i="1"/>
  <c r="O61" i="1"/>
  <c r="Y61" i="1" s="1"/>
  <c r="N61" i="1"/>
  <c r="P61" i="1" s="1"/>
  <c r="M61" i="1"/>
  <c r="L61" i="1"/>
  <c r="U60" i="1"/>
  <c r="T60" i="1"/>
  <c r="O60" i="1"/>
  <c r="Y60" i="1" s="1"/>
  <c r="AA60" i="1" s="1"/>
  <c r="N60" i="1"/>
  <c r="X60" i="1" s="1"/>
  <c r="Z60" i="1" s="1"/>
  <c r="M60" i="1"/>
  <c r="Q60" i="1" s="1"/>
  <c r="L60" i="1"/>
  <c r="P60" i="1" s="1"/>
  <c r="U59" i="1"/>
  <c r="T59" i="1"/>
  <c r="O59" i="1"/>
  <c r="Y59" i="1" s="1"/>
  <c r="N59" i="1"/>
  <c r="P59" i="1" s="1"/>
  <c r="M59" i="1"/>
  <c r="L59" i="1"/>
  <c r="U58" i="1"/>
  <c r="T58" i="1"/>
  <c r="O58" i="1"/>
  <c r="Y58" i="1" s="1"/>
  <c r="AA58" i="1" s="1"/>
  <c r="N58" i="1"/>
  <c r="X58" i="1" s="1"/>
  <c r="Z58" i="1" s="1"/>
  <c r="M58" i="1"/>
  <c r="Q58" i="1" s="1"/>
  <c r="L58" i="1"/>
  <c r="P58" i="1" s="1"/>
  <c r="U57" i="1"/>
  <c r="T57" i="1"/>
  <c r="O57" i="1"/>
  <c r="Y57" i="1" s="1"/>
  <c r="N57" i="1"/>
  <c r="P57" i="1" s="1"/>
  <c r="M57" i="1"/>
  <c r="L57" i="1"/>
  <c r="U56" i="1"/>
  <c r="T56" i="1"/>
  <c r="O56" i="1"/>
  <c r="Y56" i="1" s="1"/>
  <c r="AA56" i="1" s="1"/>
  <c r="N56" i="1"/>
  <c r="X56" i="1" s="1"/>
  <c r="Z56" i="1" s="1"/>
  <c r="M56" i="1"/>
  <c r="Q56" i="1" s="1"/>
  <c r="L56" i="1"/>
  <c r="P56" i="1" s="1"/>
  <c r="U55" i="1"/>
  <c r="T55" i="1"/>
  <c r="O55" i="1"/>
  <c r="Y55" i="1" s="1"/>
  <c r="N55" i="1"/>
  <c r="P55" i="1" s="1"/>
  <c r="M55" i="1"/>
  <c r="L55" i="1"/>
  <c r="U54" i="1"/>
  <c r="T54" i="1"/>
  <c r="O54" i="1"/>
  <c r="Y54" i="1" s="1"/>
  <c r="AA54" i="1" s="1"/>
  <c r="N54" i="1"/>
  <c r="X54" i="1" s="1"/>
  <c r="Z54" i="1" s="1"/>
  <c r="M54" i="1"/>
  <c r="Q54" i="1" s="1"/>
  <c r="L54" i="1"/>
  <c r="P54" i="1" s="1"/>
  <c r="U53" i="1"/>
  <c r="T53" i="1"/>
  <c r="O53" i="1"/>
  <c r="Y53" i="1" s="1"/>
  <c r="N53" i="1"/>
  <c r="P53" i="1" s="1"/>
  <c r="M53" i="1"/>
  <c r="L53" i="1"/>
  <c r="U52" i="1"/>
  <c r="T52" i="1"/>
  <c r="O52" i="1"/>
  <c r="Y52" i="1" s="1"/>
  <c r="AA52" i="1" s="1"/>
  <c r="N52" i="1"/>
  <c r="X52" i="1" s="1"/>
  <c r="Z52" i="1" s="1"/>
  <c r="M52" i="1"/>
  <c r="Q52" i="1" s="1"/>
  <c r="L52" i="1"/>
  <c r="P52" i="1" s="1"/>
  <c r="U51" i="1"/>
  <c r="T51" i="1"/>
  <c r="O51" i="1"/>
  <c r="Y51" i="1" s="1"/>
  <c r="N51" i="1"/>
  <c r="P51" i="1" s="1"/>
  <c r="M51" i="1"/>
  <c r="L51" i="1"/>
  <c r="U50" i="1"/>
  <c r="T50" i="1"/>
  <c r="O50" i="1"/>
  <c r="Y50" i="1" s="1"/>
  <c r="AA50" i="1" s="1"/>
  <c r="N50" i="1"/>
  <c r="X50" i="1" s="1"/>
  <c r="Z50" i="1" s="1"/>
  <c r="M50" i="1"/>
  <c r="Q50" i="1" s="1"/>
  <c r="L50" i="1"/>
  <c r="P50" i="1" s="1"/>
  <c r="U49" i="1"/>
  <c r="T49" i="1"/>
  <c r="O49" i="1"/>
  <c r="Y49" i="1" s="1"/>
  <c r="N49" i="1"/>
  <c r="P49" i="1" s="1"/>
  <c r="M49" i="1"/>
  <c r="L49" i="1"/>
  <c r="U48" i="1"/>
  <c r="T48" i="1"/>
  <c r="O48" i="1"/>
  <c r="Y48" i="1" s="1"/>
  <c r="AA48" i="1" s="1"/>
  <c r="N48" i="1"/>
  <c r="X48" i="1" s="1"/>
  <c r="Z48" i="1" s="1"/>
  <c r="M48" i="1"/>
  <c r="Q48" i="1" s="1"/>
  <c r="L48" i="1"/>
  <c r="P48" i="1" s="1"/>
  <c r="U47" i="1"/>
  <c r="T47" i="1"/>
  <c r="O47" i="1"/>
  <c r="Y47" i="1" s="1"/>
  <c r="N47" i="1"/>
  <c r="P47" i="1" s="1"/>
  <c r="M47" i="1"/>
  <c r="L47" i="1"/>
  <c r="U46" i="1"/>
  <c r="T46" i="1"/>
  <c r="O46" i="1"/>
  <c r="Y46" i="1" s="1"/>
  <c r="AA46" i="1" s="1"/>
  <c r="N46" i="1"/>
  <c r="X46" i="1" s="1"/>
  <c r="Z46" i="1" s="1"/>
  <c r="M46" i="1"/>
  <c r="Q46" i="1" s="1"/>
  <c r="L46" i="1"/>
  <c r="P46" i="1" s="1"/>
  <c r="U45" i="1"/>
  <c r="T45" i="1"/>
  <c r="O45" i="1"/>
  <c r="Y45" i="1" s="1"/>
  <c r="N45" i="1"/>
  <c r="P45" i="1" s="1"/>
  <c r="M45" i="1"/>
  <c r="L45" i="1"/>
  <c r="U44" i="1"/>
  <c r="T44" i="1"/>
  <c r="O44" i="1"/>
  <c r="Y44" i="1" s="1"/>
  <c r="AA44" i="1" s="1"/>
  <c r="N44" i="1"/>
  <c r="X44" i="1" s="1"/>
  <c r="Z44" i="1" s="1"/>
  <c r="M44" i="1"/>
  <c r="Q44" i="1" s="1"/>
  <c r="L44" i="1"/>
  <c r="P44" i="1" s="1"/>
  <c r="U43" i="1"/>
  <c r="T43" i="1"/>
  <c r="O43" i="1"/>
  <c r="Y43" i="1" s="1"/>
  <c r="N43" i="1"/>
  <c r="P43" i="1" s="1"/>
  <c r="M43" i="1"/>
  <c r="L43" i="1"/>
  <c r="U42" i="1"/>
  <c r="T42" i="1"/>
  <c r="O42" i="1"/>
  <c r="Y42" i="1" s="1"/>
  <c r="AA42" i="1" s="1"/>
  <c r="N42" i="1"/>
  <c r="X42" i="1" s="1"/>
  <c r="Z42" i="1" s="1"/>
  <c r="M42" i="1"/>
  <c r="Q42" i="1" s="1"/>
  <c r="L42" i="1"/>
  <c r="P42" i="1" s="1"/>
  <c r="U41" i="1"/>
  <c r="T41" i="1"/>
  <c r="O41" i="1"/>
  <c r="Y41" i="1" s="1"/>
  <c r="N41" i="1"/>
  <c r="P41" i="1" s="1"/>
  <c r="M41" i="1"/>
  <c r="L41" i="1"/>
  <c r="U40" i="1"/>
  <c r="T40" i="1"/>
  <c r="O40" i="1"/>
  <c r="Y40" i="1" s="1"/>
  <c r="AA40" i="1" s="1"/>
  <c r="N40" i="1"/>
  <c r="X40" i="1" s="1"/>
  <c r="Z40" i="1" s="1"/>
  <c r="M40" i="1"/>
  <c r="Q40" i="1" s="1"/>
  <c r="L40" i="1"/>
  <c r="P40" i="1" s="1"/>
  <c r="U39" i="1"/>
  <c r="T39" i="1"/>
  <c r="O39" i="1"/>
  <c r="Y39" i="1" s="1"/>
  <c r="N39" i="1"/>
  <c r="P39" i="1" s="1"/>
  <c r="M39" i="1"/>
  <c r="L39" i="1"/>
  <c r="U38" i="1"/>
  <c r="T38" i="1"/>
  <c r="O38" i="1"/>
  <c r="Y38" i="1" s="1"/>
  <c r="AA38" i="1" s="1"/>
  <c r="N38" i="1"/>
  <c r="X38" i="1" s="1"/>
  <c r="Z38" i="1" s="1"/>
  <c r="M38" i="1"/>
  <c r="Q38" i="1" s="1"/>
  <c r="L38" i="1"/>
  <c r="P38" i="1" s="1"/>
  <c r="U37" i="1"/>
  <c r="T37" i="1"/>
  <c r="O37" i="1"/>
  <c r="Y37" i="1" s="1"/>
  <c r="N37" i="1"/>
  <c r="P37" i="1" s="1"/>
  <c r="M37" i="1"/>
  <c r="L37" i="1"/>
  <c r="U36" i="1"/>
  <c r="T36" i="1"/>
  <c r="O36" i="1"/>
  <c r="Y36" i="1" s="1"/>
  <c r="AA36" i="1" s="1"/>
  <c r="N36" i="1"/>
  <c r="X36" i="1" s="1"/>
  <c r="Z36" i="1" s="1"/>
  <c r="M36" i="1"/>
  <c r="Q36" i="1" s="1"/>
  <c r="L36" i="1"/>
  <c r="P36" i="1" s="1"/>
  <c r="U35" i="1"/>
  <c r="T35" i="1"/>
  <c r="O35" i="1"/>
  <c r="Y35" i="1" s="1"/>
  <c r="N35" i="1"/>
  <c r="P35" i="1" s="1"/>
  <c r="M35" i="1"/>
  <c r="L35" i="1"/>
  <c r="U34" i="1"/>
  <c r="T34" i="1"/>
  <c r="O34" i="1"/>
  <c r="Y34" i="1" s="1"/>
  <c r="AA34" i="1" s="1"/>
  <c r="N34" i="1"/>
  <c r="X34" i="1" s="1"/>
  <c r="Z34" i="1" s="1"/>
  <c r="M34" i="1"/>
  <c r="Q34" i="1" s="1"/>
  <c r="L34" i="1"/>
  <c r="P34" i="1" s="1"/>
  <c r="U33" i="1"/>
  <c r="T33" i="1"/>
  <c r="O33" i="1"/>
  <c r="Y33" i="1" s="1"/>
  <c r="N33" i="1"/>
  <c r="P33" i="1" s="1"/>
  <c r="M33" i="1"/>
  <c r="L33" i="1"/>
  <c r="U32" i="1"/>
  <c r="T32" i="1"/>
  <c r="O32" i="1"/>
  <c r="Y32" i="1" s="1"/>
  <c r="AA32" i="1" s="1"/>
  <c r="N32" i="1"/>
  <c r="X32" i="1" s="1"/>
  <c r="Z32" i="1" s="1"/>
  <c r="M32" i="1"/>
  <c r="Q32" i="1" s="1"/>
  <c r="L32" i="1"/>
  <c r="P32" i="1" s="1"/>
  <c r="U31" i="1"/>
  <c r="T31" i="1"/>
  <c r="O31" i="1"/>
  <c r="Y31" i="1" s="1"/>
  <c r="N31" i="1"/>
  <c r="P31" i="1" s="1"/>
  <c r="M31" i="1"/>
  <c r="L31" i="1"/>
  <c r="U30" i="1"/>
  <c r="T30" i="1"/>
  <c r="O30" i="1"/>
  <c r="Y30" i="1" s="1"/>
  <c r="AA30" i="1" s="1"/>
  <c r="N30" i="1"/>
  <c r="X30" i="1" s="1"/>
  <c r="Z30" i="1" s="1"/>
  <c r="M30" i="1"/>
  <c r="Q30" i="1" s="1"/>
  <c r="L30" i="1"/>
  <c r="P30" i="1" s="1"/>
  <c r="U29" i="1"/>
  <c r="T29" i="1"/>
  <c r="O29" i="1"/>
  <c r="Y29" i="1" s="1"/>
  <c r="N29" i="1"/>
  <c r="P29" i="1" s="1"/>
  <c r="M29" i="1"/>
  <c r="L29" i="1"/>
  <c r="U28" i="1"/>
  <c r="T28" i="1"/>
  <c r="O28" i="1"/>
  <c r="Y28" i="1" s="1"/>
  <c r="AA28" i="1" s="1"/>
  <c r="N28" i="1"/>
  <c r="X28" i="1" s="1"/>
  <c r="Z28" i="1" s="1"/>
  <c r="M28" i="1"/>
  <c r="Q28" i="1" s="1"/>
  <c r="L28" i="1"/>
  <c r="P28" i="1" s="1"/>
  <c r="U27" i="1"/>
  <c r="T27" i="1"/>
  <c r="O27" i="1"/>
  <c r="Y27" i="1" s="1"/>
  <c r="N27" i="1"/>
  <c r="P27" i="1" s="1"/>
  <c r="M27" i="1"/>
  <c r="L27" i="1"/>
  <c r="U26" i="1"/>
  <c r="T26" i="1"/>
  <c r="O26" i="1"/>
  <c r="Y26" i="1" s="1"/>
  <c r="AA26" i="1" s="1"/>
  <c r="N26" i="1"/>
  <c r="X26" i="1" s="1"/>
  <c r="Z26" i="1" s="1"/>
  <c r="M26" i="1"/>
  <c r="Q26" i="1" s="1"/>
  <c r="L26" i="1"/>
  <c r="P26" i="1" s="1"/>
  <c r="U25" i="1"/>
  <c r="T25" i="1"/>
  <c r="O25" i="1"/>
  <c r="Y25" i="1" s="1"/>
  <c r="N25" i="1"/>
  <c r="P25" i="1" s="1"/>
  <c r="M25" i="1"/>
  <c r="L25" i="1"/>
  <c r="U24" i="1"/>
  <c r="T24" i="1"/>
  <c r="O24" i="1"/>
  <c r="Y24" i="1" s="1"/>
  <c r="AA24" i="1" s="1"/>
  <c r="N24" i="1"/>
  <c r="X24" i="1" s="1"/>
  <c r="Z24" i="1" s="1"/>
  <c r="M24" i="1"/>
  <c r="Q24" i="1" s="1"/>
  <c r="L24" i="1"/>
  <c r="P24" i="1" s="1"/>
  <c r="U23" i="1"/>
  <c r="T23" i="1"/>
  <c r="O23" i="1"/>
  <c r="Y23" i="1" s="1"/>
  <c r="N23" i="1"/>
  <c r="P23" i="1" s="1"/>
  <c r="M23" i="1"/>
  <c r="L23" i="1"/>
  <c r="U22" i="1"/>
  <c r="T22" i="1"/>
  <c r="O22" i="1"/>
  <c r="Y22" i="1" s="1"/>
  <c r="AA22" i="1" s="1"/>
  <c r="N22" i="1"/>
  <c r="X22" i="1" s="1"/>
  <c r="Z22" i="1" s="1"/>
  <c r="M22" i="1"/>
  <c r="Q22" i="1" s="1"/>
  <c r="L22" i="1"/>
  <c r="P22" i="1" s="1"/>
  <c r="U21" i="1"/>
  <c r="T21" i="1"/>
  <c r="O21" i="1"/>
  <c r="Y21" i="1" s="1"/>
  <c r="N21" i="1"/>
  <c r="P21" i="1" s="1"/>
  <c r="M21" i="1"/>
  <c r="L21" i="1"/>
  <c r="U20" i="1"/>
  <c r="T20" i="1"/>
  <c r="O20" i="1"/>
  <c r="Y20" i="1" s="1"/>
  <c r="AA20" i="1" s="1"/>
  <c r="N20" i="1"/>
  <c r="X20" i="1" s="1"/>
  <c r="Z20" i="1" s="1"/>
  <c r="M20" i="1"/>
  <c r="Q20" i="1" s="1"/>
  <c r="L20" i="1"/>
  <c r="P20" i="1" s="1"/>
  <c r="U19" i="1"/>
  <c r="T19" i="1"/>
  <c r="O19" i="1"/>
  <c r="Y19" i="1" s="1"/>
  <c r="N19" i="1"/>
  <c r="P19" i="1" s="1"/>
  <c r="M19" i="1"/>
  <c r="L19" i="1"/>
  <c r="U18" i="1"/>
  <c r="T18" i="1"/>
  <c r="O18" i="1"/>
  <c r="Y18" i="1" s="1"/>
  <c r="AA18" i="1" s="1"/>
  <c r="N18" i="1"/>
  <c r="X18" i="1" s="1"/>
  <c r="Z18" i="1" s="1"/>
  <c r="M18" i="1"/>
  <c r="Q18" i="1" s="1"/>
  <c r="L18" i="1"/>
  <c r="P18" i="1" s="1"/>
  <c r="U17" i="1"/>
  <c r="T17" i="1"/>
  <c r="O17" i="1"/>
  <c r="Y17" i="1" s="1"/>
  <c r="N17" i="1"/>
  <c r="P17" i="1" s="1"/>
  <c r="M17" i="1"/>
  <c r="L17" i="1"/>
  <c r="U16" i="1"/>
  <c r="T16" i="1"/>
  <c r="O16" i="1"/>
  <c r="Y16" i="1" s="1"/>
  <c r="AA16" i="1" s="1"/>
  <c r="N16" i="1"/>
  <c r="X16" i="1" s="1"/>
  <c r="Z16" i="1" s="1"/>
  <c r="M16" i="1"/>
  <c r="Q16" i="1" s="1"/>
  <c r="L16" i="1"/>
  <c r="P16" i="1" s="1"/>
  <c r="U15" i="1"/>
  <c r="T15" i="1"/>
  <c r="O15" i="1"/>
  <c r="Y15" i="1" s="1"/>
  <c r="N15" i="1"/>
  <c r="P15" i="1" s="1"/>
  <c r="M15" i="1"/>
  <c r="L15" i="1"/>
  <c r="U14" i="1"/>
  <c r="T14" i="1"/>
  <c r="O14" i="1"/>
  <c r="Y14" i="1" s="1"/>
  <c r="AA14" i="1" s="1"/>
  <c r="N14" i="1"/>
  <c r="X14" i="1" s="1"/>
  <c r="Z14" i="1" s="1"/>
  <c r="M14" i="1"/>
  <c r="Q14" i="1" s="1"/>
  <c r="L14" i="1"/>
  <c r="P14" i="1" s="1"/>
  <c r="U13" i="1"/>
  <c r="T13" i="1"/>
  <c r="O13" i="1"/>
  <c r="Y13" i="1" s="1"/>
  <c r="N13" i="1"/>
  <c r="P13" i="1" s="1"/>
  <c r="M13" i="1"/>
  <c r="L13" i="1"/>
  <c r="U12" i="1"/>
  <c r="T12" i="1"/>
  <c r="O12" i="1"/>
  <c r="Y12" i="1" s="1"/>
  <c r="AA12" i="1" s="1"/>
  <c r="N12" i="1"/>
  <c r="X12" i="1" s="1"/>
  <c r="Z12" i="1" s="1"/>
  <c r="M12" i="1"/>
  <c r="Q12" i="1" s="1"/>
  <c r="L12" i="1"/>
  <c r="P12" i="1" s="1"/>
  <c r="U11" i="1"/>
  <c r="T11" i="1"/>
  <c r="O11" i="1"/>
  <c r="Y11" i="1" s="1"/>
  <c r="N11" i="1"/>
  <c r="P11" i="1" s="1"/>
  <c r="M11" i="1"/>
  <c r="L11" i="1"/>
  <c r="U10" i="1"/>
  <c r="T10" i="1"/>
  <c r="O10" i="1"/>
  <c r="Y10" i="1" s="1"/>
  <c r="AA10" i="1" s="1"/>
  <c r="N10" i="1"/>
  <c r="X10" i="1" s="1"/>
  <c r="Z10" i="1" s="1"/>
  <c r="M10" i="1"/>
  <c r="Q10" i="1" s="1"/>
  <c r="L10" i="1"/>
  <c r="P10" i="1" s="1"/>
  <c r="U9" i="1"/>
  <c r="T9" i="1"/>
  <c r="O9" i="1"/>
  <c r="Y9" i="1" s="1"/>
  <c r="N9" i="1"/>
  <c r="P9" i="1" s="1"/>
  <c r="M9" i="1"/>
  <c r="L9" i="1"/>
  <c r="U8" i="1"/>
  <c r="T8" i="1"/>
  <c r="O8" i="1"/>
  <c r="Y8" i="1" s="1"/>
  <c r="AA8" i="1" s="1"/>
  <c r="N8" i="1"/>
  <c r="X8" i="1" s="1"/>
  <c r="Z8" i="1" s="1"/>
  <c r="M8" i="1"/>
  <c r="Q8" i="1" s="1"/>
  <c r="L8" i="1"/>
  <c r="P8" i="1" s="1"/>
  <c r="U7" i="1"/>
  <c r="T7" i="1"/>
  <c r="O7" i="1"/>
  <c r="Y7" i="1" s="1"/>
  <c r="N7" i="1"/>
  <c r="P7" i="1" s="1"/>
  <c r="M7" i="1"/>
  <c r="L7" i="1"/>
  <c r="U6" i="1"/>
  <c r="T6" i="1"/>
  <c r="O6" i="1"/>
  <c r="Y6" i="1" s="1"/>
  <c r="AA6" i="1" s="1"/>
  <c r="N6" i="1"/>
  <c r="X6" i="1" s="1"/>
  <c r="Z6" i="1" s="1"/>
  <c r="M6" i="1"/>
  <c r="Q6" i="1" s="1"/>
  <c r="L6" i="1"/>
  <c r="P6" i="1" s="1"/>
  <c r="U5" i="1"/>
  <c r="T5" i="1"/>
  <c r="O5" i="1"/>
  <c r="Y5" i="1" s="1"/>
  <c r="N5" i="1"/>
  <c r="P5" i="1" s="1"/>
  <c r="M5" i="1"/>
  <c r="L5" i="1"/>
  <c r="U4" i="1"/>
  <c r="T4" i="1"/>
  <c r="O4" i="1"/>
  <c r="Y4" i="1" s="1"/>
  <c r="AA4" i="1" s="1"/>
  <c r="N4" i="1"/>
  <c r="X4" i="1" s="1"/>
  <c r="Z4" i="1" s="1"/>
  <c r="M4" i="1"/>
  <c r="Q4" i="1" s="1"/>
  <c r="L4" i="1"/>
  <c r="P4" i="1" s="1"/>
  <c r="U3" i="1"/>
  <c r="T3" i="1"/>
  <c r="O3" i="1"/>
  <c r="Y3" i="1" s="1"/>
  <c r="N3" i="1"/>
  <c r="P3" i="1" s="1"/>
  <c r="M3" i="1"/>
  <c r="L3" i="1"/>
  <c r="U2" i="1"/>
  <c r="T2" i="1"/>
  <c r="O2" i="1"/>
  <c r="Y2" i="1" s="1"/>
  <c r="N2" i="1"/>
  <c r="N161" i="1" s="1"/>
  <c r="M2" i="1"/>
  <c r="M161" i="1" s="1"/>
  <c r="L2" i="1"/>
  <c r="L161" i="1" s="1"/>
  <c r="Z19" i="1" l="1"/>
  <c r="Y161" i="1"/>
  <c r="AA2" i="1"/>
  <c r="AA3" i="1"/>
  <c r="AA11" i="1"/>
  <c r="AA19" i="1"/>
  <c r="AA23" i="1"/>
  <c r="AA27" i="1"/>
  <c r="AA31" i="1"/>
  <c r="AA35" i="1"/>
  <c r="AA39" i="1"/>
  <c r="AA43" i="1"/>
  <c r="AA47" i="1"/>
  <c r="AA51" i="1"/>
  <c r="AA55" i="1"/>
  <c r="AA59" i="1"/>
  <c r="AA63" i="1"/>
  <c r="AA67" i="1"/>
  <c r="AA71" i="1"/>
  <c r="AA75" i="1"/>
  <c r="AA79" i="1"/>
  <c r="AA83" i="1"/>
  <c r="AA97" i="1"/>
  <c r="Z107" i="1"/>
  <c r="Z51" i="1"/>
  <c r="Z67" i="1"/>
  <c r="AA7" i="1"/>
  <c r="AA15" i="1"/>
  <c r="Z93" i="1"/>
  <c r="Z69" i="1"/>
  <c r="Z73" i="1"/>
  <c r="Z79" i="1"/>
  <c r="Z17" i="1"/>
  <c r="AA5" i="1"/>
  <c r="AA9" i="1"/>
  <c r="AA13" i="1"/>
  <c r="AA17" i="1"/>
  <c r="AA21" i="1"/>
  <c r="AA25" i="1"/>
  <c r="AA29" i="1"/>
  <c r="AA33" i="1"/>
  <c r="AA37" i="1"/>
  <c r="AA41" i="1"/>
  <c r="AA45" i="1"/>
  <c r="AA49" i="1"/>
  <c r="AA53" i="1"/>
  <c r="AA57" i="1"/>
  <c r="AA61" i="1"/>
  <c r="AA65" i="1"/>
  <c r="AA69" i="1"/>
  <c r="AA73" i="1"/>
  <c r="AA77" i="1"/>
  <c r="AA81" i="1"/>
  <c r="AA85" i="1"/>
  <c r="AA89" i="1"/>
  <c r="Z103" i="1"/>
  <c r="Q12" i="2"/>
  <c r="U12" i="2"/>
  <c r="AA12" i="2" s="1"/>
  <c r="Q109" i="1"/>
  <c r="U109" i="1"/>
  <c r="AA109" i="1" s="1"/>
  <c r="Q153" i="1"/>
  <c r="U153" i="1"/>
  <c r="AA153" i="1" s="1"/>
  <c r="Q3" i="1"/>
  <c r="Q5" i="1"/>
  <c r="Q7" i="1"/>
  <c r="Q9" i="1"/>
  <c r="Q11" i="1"/>
  <c r="Q13" i="1"/>
  <c r="Q15" i="1"/>
  <c r="Q17" i="1"/>
  <c r="Q19" i="1"/>
  <c r="Q21" i="1"/>
  <c r="Q23" i="1"/>
  <c r="Q25" i="1"/>
  <c r="Q27" i="1"/>
  <c r="Q29" i="1"/>
  <c r="Q31" i="1"/>
  <c r="Q33" i="1"/>
  <c r="Q35" i="1"/>
  <c r="Q37" i="1"/>
  <c r="Q39" i="1"/>
  <c r="Q41" i="1"/>
  <c r="Q43" i="1"/>
  <c r="Q45" i="1"/>
  <c r="Q47" i="1"/>
  <c r="Q49" i="1"/>
  <c r="Q51" i="1"/>
  <c r="Q53" i="1"/>
  <c r="Q55" i="1"/>
  <c r="Q57" i="1"/>
  <c r="Q59" i="1"/>
  <c r="Q61" i="1"/>
  <c r="Q63" i="1"/>
  <c r="Q65" i="1"/>
  <c r="Q67" i="1"/>
  <c r="Q69" i="1"/>
  <c r="Q71" i="1"/>
  <c r="Q73" i="1"/>
  <c r="Q75" i="1"/>
  <c r="Q77" i="1"/>
  <c r="Q79" i="1"/>
  <c r="Q81" i="1"/>
  <c r="Q83" i="1"/>
  <c r="Q85" i="1"/>
  <c r="X105" i="1"/>
  <c r="Z105" i="1" s="1"/>
  <c r="T110" i="1"/>
  <c r="Z110" i="1" s="1"/>
  <c r="Q113" i="1"/>
  <c r="U113" i="1"/>
  <c r="AA113" i="1" s="1"/>
  <c r="Z119" i="1"/>
  <c r="T155" i="1"/>
  <c r="Z155" i="1" s="1"/>
  <c r="P155" i="1"/>
  <c r="Q157" i="1"/>
  <c r="U157" i="1"/>
  <c r="AA157" i="1" s="1"/>
  <c r="T12" i="2"/>
  <c r="Z12" i="2" s="1"/>
  <c r="P12" i="2"/>
  <c r="Q14" i="2"/>
  <c r="U14" i="2"/>
  <c r="AA14" i="2" s="1"/>
  <c r="T28" i="2"/>
  <c r="Z28" i="2" s="1"/>
  <c r="P28" i="2"/>
  <c r="Q30" i="2"/>
  <c r="U30" i="2"/>
  <c r="AA30" i="2" s="1"/>
  <c r="T44" i="2"/>
  <c r="Z44" i="2" s="1"/>
  <c r="P44" i="2"/>
  <c r="Q46" i="2"/>
  <c r="U46" i="2"/>
  <c r="AA46" i="2" s="1"/>
  <c r="Q48" i="2"/>
  <c r="U48" i="2"/>
  <c r="AA48" i="2" s="1"/>
  <c r="Q50" i="2"/>
  <c r="U50" i="2"/>
  <c r="AA50" i="2" s="1"/>
  <c r="Q52" i="2"/>
  <c r="U52" i="2"/>
  <c r="AA52" i="2" s="1"/>
  <c r="Q54" i="2"/>
  <c r="U54" i="2"/>
  <c r="AA54" i="2" s="1"/>
  <c r="Q56" i="2"/>
  <c r="U56" i="2"/>
  <c r="AA56" i="2" s="1"/>
  <c r="Q58" i="2"/>
  <c r="U58" i="2"/>
  <c r="AA58" i="2" s="1"/>
  <c r="Q60" i="2"/>
  <c r="U60" i="2"/>
  <c r="AA60" i="2" s="1"/>
  <c r="AA74" i="2"/>
  <c r="AA76" i="2"/>
  <c r="Y94" i="2"/>
  <c r="AA94" i="2" s="1"/>
  <c r="Q94" i="2"/>
  <c r="Q110" i="2"/>
  <c r="Y110" i="2"/>
  <c r="AA110" i="2" s="1"/>
  <c r="Q103" i="1"/>
  <c r="U103" i="1"/>
  <c r="AA103" i="1" s="1"/>
  <c r="Q119" i="1"/>
  <c r="U119" i="1"/>
  <c r="AA119" i="1" s="1"/>
  <c r="T153" i="1"/>
  <c r="Z153" i="1" s="1"/>
  <c r="P153" i="1"/>
  <c r="P77" i="2"/>
  <c r="T77" i="2"/>
  <c r="Z77" i="2" s="1"/>
  <c r="Q121" i="1"/>
  <c r="U121" i="1"/>
  <c r="AA121" i="1" s="1"/>
  <c r="Q10" i="2"/>
  <c r="U10" i="2"/>
  <c r="AA10" i="2" s="1"/>
  <c r="Q26" i="2"/>
  <c r="U26" i="2"/>
  <c r="AA26" i="2" s="1"/>
  <c r="T122" i="2"/>
  <c r="Z122" i="2" s="1"/>
  <c r="P122" i="2"/>
  <c r="P137" i="3"/>
  <c r="X137" i="3"/>
  <c r="P2" i="1"/>
  <c r="X3" i="1"/>
  <c r="X5" i="1"/>
  <c r="Z5" i="1" s="1"/>
  <c r="X7" i="1"/>
  <c r="Z7" i="1" s="1"/>
  <c r="X9" i="1"/>
  <c r="Z9" i="1" s="1"/>
  <c r="X11" i="1"/>
  <c r="Z11" i="1" s="1"/>
  <c r="X13" i="1"/>
  <c r="Z13" i="1" s="1"/>
  <c r="X15" i="1"/>
  <c r="Z15" i="1" s="1"/>
  <c r="X17" i="1"/>
  <c r="X19" i="1"/>
  <c r="X21" i="1"/>
  <c r="Z21" i="1" s="1"/>
  <c r="X23" i="1"/>
  <c r="Z23" i="1" s="1"/>
  <c r="X25" i="1"/>
  <c r="Z25" i="1" s="1"/>
  <c r="X27" i="1"/>
  <c r="Z27" i="1" s="1"/>
  <c r="X29" i="1"/>
  <c r="Z29" i="1" s="1"/>
  <c r="X31" i="1"/>
  <c r="Z31" i="1" s="1"/>
  <c r="X33" i="1"/>
  <c r="Z33" i="1" s="1"/>
  <c r="X35" i="1"/>
  <c r="Z35" i="1" s="1"/>
  <c r="X37" i="1"/>
  <c r="Z37" i="1" s="1"/>
  <c r="X39" i="1"/>
  <c r="Z39" i="1" s="1"/>
  <c r="X41" i="1"/>
  <c r="Z41" i="1" s="1"/>
  <c r="X43" i="1"/>
  <c r="Z43" i="1" s="1"/>
  <c r="X45" i="1"/>
  <c r="Z45" i="1" s="1"/>
  <c r="X47" i="1"/>
  <c r="Z47" i="1" s="1"/>
  <c r="X49" i="1"/>
  <c r="Z49" i="1" s="1"/>
  <c r="X51" i="1"/>
  <c r="X53" i="1"/>
  <c r="Z53" i="1" s="1"/>
  <c r="X55" i="1"/>
  <c r="Z55" i="1" s="1"/>
  <c r="X57" i="1"/>
  <c r="Z57" i="1" s="1"/>
  <c r="X59" i="1"/>
  <c r="Z59" i="1" s="1"/>
  <c r="X61" i="1"/>
  <c r="Z61" i="1" s="1"/>
  <c r="X63" i="1"/>
  <c r="Z63" i="1" s="1"/>
  <c r="X65" i="1"/>
  <c r="Z65" i="1" s="1"/>
  <c r="X67" i="1"/>
  <c r="X69" i="1"/>
  <c r="X71" i="1"/>
  <c r="Z71" i="1" s="1"/>
  <c r="X73" i="1"/>
  <c r="X75" i="1"/>
  <c r="Z75" i="1" s="1"/>
  <c r="X77" i="1"/>
  <c r="Z77" i="1" s="1"/>
  <c r="X79" i="1"/>
  <c r="X81" i="1"/>
  <c r="Z81" i="1" s="1"/>
  <c r="X83" i="1"/>
  <c r="Z83" i="1" s="1"/>
  <c r="X85" i="1"/>
  <c r="Z85" i="1" s="1"/>
  <c r="P113" i="1"/>
  <c r="Q115" i="1"/>
  <c r="U115" i="1"/>
  <c r="AA115" i="1" s="1"/>
  <c r="Q123" i="1"/>
  <c r="U123" i="1"/>
  <c r="AA123" i="1" s="1"/>
  <c r="Z125" i="1"/>
  <c r="Z126" i="1"/>
  <c r="T149" i="1"/>
  <c r="Z149" i="1" s="1"/>
  <c r="P149" i="1"/>
  <c r="Q151" i="1"/>
  <c r="U151" i="1"/>
  <c r="AA151" i="1" s="1"/>
  <c r="T6" i="2"/>
  <c r="Z6" i="2" s="1"/>
  <c r="P6" i="2"/>
  <c r="Q8" i="2"/>
  <c r="U8" i="2"/>
  <c r="AA8" i="2" s="1"/>
  <c r="T22" i="2"/>
  <c r="Z22" i="2" s="1"/>
  <c r="P22" i="2"/>
  <c r="Q24" i="2"/>
  <c r="U24" i="2"/>
  <c r="AA24" i="2" s="1"/>
  <c r="T38" i="2"/>
  <c r="Z38" i="2" s="1"/>
  <c r="P38" i="2"/>
  <c r="Q40" i="2"/>
  <c r="U40" i="2"/>
  <c r="AA40" i="2" s="1"/>
  <c r="P65" i="2"/>
  <c r="T65" i="2"/>
  <c r="Z65" i="2" s="1"/>
  <c r="Z81" i="2"/>
  <c r="Q92" i="2"/>
  <c r="Q28" i="2"/>
  <c r="U28" i="2"/>
  <c r="AA28" i="2" s="1"/>
  <c r="Y72" i="2"/>
  <c r="Q72" i="2"/>
  <c r="O161" i="1"/>
  <c r="Z124" i="1"/>
  <c r="T24" i="2"/>
  <c r="Z24" i="2" s="1"/>
  <c r="P24" i="2"/>
  <c r="Q42" i="2"/>
  <c r="U42" i="2"/>
  <c r="AA42" i="2" s="1"/>
  <c r="X80" i="2"/>
  <c r="Z80" i="2" s="1"/>
  <c r="P80" i="2"/>
  <c r="Q2" i="1"/>
  <c r="P103" i="1"/>
  <c r="Q105" i="1"/>
  <c r="U105" i="1"/>
  <c r="AA105" i="1" s="1"/>
  <c r="P119" i="1"/>
  <c r="P120" i="1"/>
  <c r="Q125" i="1"/>
  <c r="U125" i="1"/>
  <c r="AA125" i="1" s="1"/>
  <c r="T127" i="1"/>
  <c r="Z127" i="1" s="1"/>
  <c r="P127" i="1"/>
  <c r="T129" i="1"/>
  <c r="Z129" i="1" s="1"/>
  <c r="P129" i="1"/>
  <c r="T131" i="1"/>
  <c r="Z131" i="1" s="1"/>
  <c r="P131" i="1"/>
  <c r="T133" i="1"/>
  <c r="Z133" i="1" s="1"/>
  <c r="P133" i="1"/>
  <c r="T135" i="1"/>
  <c r="Z135" i="1" s="1"/>
  <c r="P135" i="1"/>
  <c r="T137" i="1"/>
  <c r="Z137" i="1" s="1"/>
  <c r="P137" i="1"/>
  <c r="T139" i="1"/>
  <c r="Z139" i="1" s="1"/>
  <c r="P139" i="1"/>
  <c r="T141" i="1"/>
  <c r="Z141" i="1" s="1"/>
  <c r="P141" i="1"/>
  <c r="T143" i="1"/>
  <c r="Z143" i="1" s="1"/>
  <c r="P143" i="1"/>
  <c r="T145" i="1"/>
  <c r="Z145" i="1" s="1"/>
  <c r="P145" i="1"/>
  <c r="T147" i="1"/>
  <c r="Z147" i="1" s="1"/>
  <c r="P147" i="1"/>
  <c r="Q149" i="1"/>
  <c r="U149" i="1"/>
  <c r="AA149" i="1" s="1"/>
  <c r="T4" i="2"/>
  <c r="Z4" i="2" s="1"/>
  <c r="P4" i="2"/>
  <c r="Q6" i="2"/>
  <c r="U6" i="2"/>
  <c r="AA6" i="2" s="1"/>
  <c r="T20" i="2"/>
  <c r="Z20" i="2" s="1"/>
  <c r="P20" i="2"/>
  <c r="Q22" i="2"/>
  <c r="U22" i="2"/>
  <c r="AA22" i="2" s="1"/>
  <c r="T36" i="2"/>
  <c r="Z36" i="2" s="1"/>
  <c r="P36" i="2"/>
  <c r="Q38" i="2"/>
  <c r="U38" i="2"/>
  <c r="AA38" i="2" s="1"/>
  <c r="U65" i="2"/>
  <c r="AA65" i="2" s="1"/>
  <c r="Q65" i="2"/>
  <c r="Y67" i="2"/>
  <c r="AA67" i="2" s="1"/>
  <c r="Q67" i="2"/>
  <c r="AA72" i="2"/>
  <c r="Q155" i="1"/>
  <c r="U155" i="1"/>
  <c r="AA155" i="1" s="1"/>
  <c r="T26" i="2"/>
  <c r="Z26" i="2" s="1"/>
  <c r="P26" i="2"/>
  <c r="T40" i="2"/>
  <c r="Z40" i="2" s="1"/>
  <c r="P40" i="2"/>
  <c r="Z3" i="1"/>
  <c r="Z86" i="1"/>
  <c r="P87" i="1"/>
  <c r="P91" i="1"/>
  <c r="P95" i="1"/>
  <c r="P99" i="1"/>
  <c r="P104" i="1"/>
  <c r="P109" i="1"/>
  <c r="Q111" i="1"/>
  <c r="U111" i="1"/>
  <c r="AA111" i="1" s="1"/>
  <c r="P121" i="1"/>
  <c r="P122" i="1"/>
  <c r="Q127" i="1"/>
  <c r="U127" i="1"/>
  <c r="AA127" i="1" s="1"/>
  <c r="Q129" i="1"/>
  <c r="U129" i="1"/>
  <c r="AA129" i="1" s="1"/>
  <c r="Q131" i="1"/>
  <c r="U131" i="1"/>
  <c r="AA131" i="1" s="1"/>
  <c r="Q133" i="1"/>
  <c r="U133" i="1"/>
  <c r="AA133" i="1" s="1"/>
  <c r="Q135" i="1"/>
  <c r="U135" i="1"/>
  <c r="AA135" i="1" s="1"/>
  <c r="Q137" i="1"/>
  <c r="U137" i="1"/>
  <c r="AA137" i="1" s="1"/>
  <c r="Q139" i="1"/>
  <c r="U139" i="1"/>
  <c r="AA139" i="1" s="1"/>
  <c r="Q141" i="1"/>
  <c r="U141" i="1"/>
  <c r="AA141" i="1" s="1"/>
  <c r="Q143" i="1"/>
  <c r="U143" i="1"/>
  <c r="AA143" i="1" s="1"/>
  <c r="Q145" i="1"/>
  <c r="U145" i="1"/>
  <c r="AA145" i="1" s="1"/>
  <c r="Q147" i="1"/>
  <c r="U147" i="1"/>
  <c r="AA147" i="1" s="1"/>
  <c r="L155" i="2"/>
  <c r="T2" i="2"/>
  <c r="P2" i="2"/>
  <c r="Q4" i="2"/>
  <c r="U4" i="2"/>
  <c r="AA4" i="2" s="1"/>
  <c r="T18" i="2"/>
  <c r="Z18" i="2" s="1"/>
  <c r="P18" i="2"/>
  <c r="Q20" i="2"/>
  <c r="U20" i="2"/>
  <c r="AA20" i="2" s="1"/>
  <c r="T34" i="2"/>
  <c r="Z34" i="2" s="1"/>
  <c r="P34" i="2"/>
  <c r="Q36" i="2"/>
  <c r="U36" i="2"/>
  <c r="AA36" i="2" s="1"/>
  <c r="Z63" i="2"/>
  <c r="AA68" i="2"/>
  <c r="P73" i="2"/>
  <c r="T73" i="2"/>
  <c r="Z73" i="2" s="1"/>
  <c r="X76" i="2"/>
  <c r="X155" i="2" s="1"/>
  <c r="P76" i="2"/>
  <c r="AA78" i="2"/>
  <c r="X112" i="2"/>
  <c r="Z112" i="2" s="1"/>
  <c r="P112" i="2"/>
  <c r="T146" i="2"/>
  <c r="Z146" i="2" s="1"/>
  <c r="P146" i="2"/>
  <c r="T83" i="3"/>
  <c r="Y83" i="3" s="1"/>
  <c r="P83" i="3"/>
  <c r="T42" i="2"/>
  <c r="Z42" i="2" s="1"/>
  <c r="P42" i="2"/>
  <c r="AA86" i="1"/>
  <c r="Q87" i="1"/>
  <c r="Q91" i="1"/>
  <c r="Q95" i="1"/>
  <c r="Q99" i="1"/>
  <c r="Q101" i="1"/>
  <c r="U101" i="1"/>
  <c r="AA101" i="1" s="1"/>
  <c r="P115" i="1"/>
  <c r="Q117" i="1"/>
  <c r="U117" i="1"/>
  <c r="AA117" i="1" s="1"/>
  <c r="P123" i="1"/>
  <c r="P124" i="1"/>
  <c r="T159" i="1"/>
  <c r="Z159" i="1" s="1"/>
  <c r="P159" i="1"/>
  <c r="M155" i="2"/>
  <c r="Q2" i="2"/>
  <c r="U2" i="2"/>
  <c r="T16" i="2"/>
  <c r="Z16" i="2" s="1"/>
  <c r="P16" i="2"/>
  <c r="Q18" i="2"/>
  <c r="U18" i="2"/>
  <c r="AA18" i="2" s="1"/>
  <c r="T32" i="2"/>
  <c r="Z32" i="2" s="1"/>
  <c r="P32" i="2"/>
  <c r="Q34" i="2"/>
  <c r="U34" i="2"/>
  <c r="AA34" i="2" s="1"/>
  <c r="U73" i="2"/>
  <c r="AA73" i="2" s="1"/>
  <c r="Q73" i="2"/>
  <c r="T10" i="2"/>
  <c r="Z10" i="2" s="1"/>
  <c r="P10" i="2"/>
  <c r="Q44" i="2"/>
  <c r="U44" i="2"/>
  <c r="AA44" i="2" s="1"/>
  <c r="U70" i="2"/>
  <c r="AA70" i="2" s="1"/>
  <c r="Q70" i="2"/>
  <c r="P70" i="2"/>
  <c r="T151" i="1"/>
  <c r="Z151" i="1" s="1"/>
  <c r="P151" i="1"/>
  <c r="T8" i="2"/>
  <c r="Z8" i="2" s="1"/>
  <c r="P8" i="2"/>
  <c r="X2" i="1"/>
  <c r="Q107" i="1"/>
  <c r="U107" i="1"/>
  <c r="AA107" i="1" s="1"/>
  <c r="T157" i="1"/>
  <c r="Z157" i="1" s="1"/>
  <c r="P157" i="1"/>
  <c r="Q159" i="1"/>
  <c r="U159" i="1"/>
  <c r="AA159" i="1" s="1"/>
  <c r="T14" i="2"/>
  <c r="Z14" i="2" s="1"/>
  <c r="P14" i="2"/>
  <c r="Q16" i="2"/>
  <c r="U16" i="2"/>
  <c r="AA16" i="2" s="1"/>
  <c r="T30" i="2"/>
  <c r="Z30" i="2" s="1"/>
  <c r="P30" i="2"/>
  <c r="Q32" i="2"/>
  <c r="U32" i="2"/>
  <c r="AA32" i="2" s="1"/>
  <c r="T46" i="2"/>
  <c r="Z46" i="2" s="1"/>
  <c r="P46" i="2"/>
  <c r="T48" i="2"/>
  <c r="Z48" i="2" s="1"/>
  <c r="P48" i="2"/>
  <c r="T50" i="2"/>
  <c r="Z50" i="2" s="1"/>
  <c r="P50" i="2"/>
  <c r="T52" i="2"/>
  <c r="Z52" i="2" s="1"/>
  <c r="P52" i="2"/>
  <c r="T54" i="2"/>
  <c r="Z54" i="2" s="1"/>
  <c r="P54" i="2"/>
  <c r="T56" i="2"/>
  <c r="Z56" i="2" s="1"/>
  <c r="P56" i="2"/>
  <c r="T58" i="2"/>
  <c r="Z58" i="2" s="1"/>
  <c r="P58" i="2"/>
  <c r="T60" i="2"/>
  <c r="Z60" i="2" s="1"/>
  <c r="P60" i="2"/>
  <c r="U62" i="2"/>
  <c r="AA62" i="2" s="1"/>
  <c r="Q62" i="2"/>
  <c r="P62" i="2"/>
  <c r="Y64" i="2"/>
  <c r="Y155" i="2" s="1"/>
  <c r="Q64" i="2"/>
  <c r="Z76" i="2"/>
  <c r="Y86" i="2"/>
  <c r="AA86" i="2" s="1"/>
  <c r="Q86" i="2"/>
  <c r="T142" i="2"/>
  <c r="Z142" i="2" s="1"/>
  <c r="P142" i="2"/>
  <c r="Q76" i="2"/>
  <c r="Q80" i="2"/>
  <c r="P81" i="2"/>
  <c r="U82" i="2"/>
  <c r="AA82" i="2" s="1"/>
  <c r="T83" i="2"/>
  <c r="Z83" i="2" s="1"/>
  <c r="P89" i="2"/>
  <c r="P97" i="2"/>
  <c r="Q105" i="2"/>
  <c r="P105" i="2"/>
  <c r="U107" i="2"/>
  <c r="AA107" i="2" s="1"/>
  <c r="Q107" i="2"/>
  <c r="U113" i="2"/>
  <c r="AA113" i="2" s="1"/>
  <c r="Q113" i="2"/>
  <c r="P113" i="2"/>
  <c r="AA118" i="2"/>
  <c r="T126" i="2"/>
  <c r="Z126" i="2" s="1"/>
  <c r="P126" i="2"/>
  <c r="AA128" i="2"/>
  <c r="AA134" i="2"/>
  <c r="T150" i="2"/>
  <c r="Z150" i="2" s="1"/>
  <c r="P150" i="2"/>
  <c r="AA152" i="2"/>
  <c r="T25" i="3"/>
  <c r="Y25" i="3" s="1"/>
  <c r="P25" i="3"/>
  <c r="N155" i="2"/>
  <c r="P63" i="2"/>
  <c r="P71" i="2"/>
  <c r="AA84" i="2"/>
  <c r="AA90" i="2"/>
  <c r="Z91" i="2"/>
  <c r="AA92" i="2"/>
  <c r="AA98" i="2"/>
  <c r="AA108" i="2"/>
  <c r="T138" i="2"/>
  <c r="Z138" i="2" s="1"/>
  <c r="P138" i="2"/>
  <c r="T51" i="3"/>
  <c r="Y51" i="3" s="1"/>
  <c r="P51" i="3"/>
  <c r="T100" i="2"/>
  <c r="Z100" i="2" s="1"/>
  <c r="P100" i="2"/>
  <c r="T118" i="2"/>
  <c r="Z118" i="2" s="1"/>
  <c r="P118" i="2"/>
  <c r="T134" i="2"/>
  <c r="Z134" i="2" s="1"/>
  <c r="P134" i="2"/>
  <c r="X10" i="3"/>
  <c r="P10" i="3"/>
  <c r="T32" i="3"/>
  <c r="Y32" i="3" s="1"/>
  <c r="P32" i="3"/>
  <c r="T68" i="3"/>
  <c r="Y68" i="3" s="1"/>
  <c r="P68" i="3"/>
  <c r="Q77" i="2"/>
  <c r="AA80" i="2"/>
  <c r="Z99" i="2"/>
  <c r="T102" i="2"/>
  <c r="Z102" i="2" s="1"/>
  <c r="P102" i="2"/>
  <c r="Z103" i="2"/>
  <c r="AA106" i="2"/>
  <c r="P8" i="3"/>
  <c r="T8" i="3"/>
  <c r="Y8" i="3" s="1"/>
  <c r="T102" i="3"/>
  <c r="Y102" i="3" s="1"/>
  <c r="P102" i="3"/>
  <c r="P68" i="2"/>
  <c r="P82" i="2"/>
  <c r="P88" i="2"/>
  <c r="T92" i="2"/>
  <c r="Z92" i="2" s="1"/>
  <c r="P92" i="2"/>
  <c r="P96" i="2"/>
  <c r="U99" i="2"/>
  <c r="AA99" i="2" s="1"/>
  <c r="Q99" i="2"/>
  <c r="T108" i="2"/>
  <c r="Z108" i="2" s="1"/>
  <c r="P108" i="2"/>
  <c r="T114" i="2"/>
  <c r="Z114" i="2" s="1"/>
  <c r="P114" i="2"/>
  <c r="AA116" i="2"/>
  <c r="T130" i="2"/>
  <c r="Z130" i="2" s="1"/>
  <c r="P130" i="2"/>
  <c r="AA132" i="2"/>
  <c r="Q154" i="2"/>
  <c r="P154" i="2"/>
  <c r="U154" i="2"/>
  <c r="AA154" i="2" s="1"/>
  <c r="P67" i="2"/>
  <c r="P74" i="2"/>
  <c r="P78" i="2"/>
  <c r="Q83" i="2"/>
  <c r="T86" i="2"/>
  <c r="Z86" i="2" s="1"/>
  <c r="P86" i="2"/>
  <c r="Q88" i="2"/>
  <c r="Q90" i="2"/>
  <c r="U91" i="2"/>
  <c r="AA91" i="2" s="1"/>
  <c r="Q91" i="2"/>
  <c r="T94" i="2"/>
  <c r="Z94" i="2" s="1"/>
  <c r="P94" i="2"/>
  <c r="Q96" i="2"/>
  <c r="Q98" i="2"/>
  <c r="Z107" i="2"/>
  <c r="T110" i="2"/>
  <c r="Z110" i="2" s="1"/>
  <c r="P110" i="2"/>
  <c r="Z111" i="2"/>
  <c r="AA138" i="2"/>
  <c r="X162" i="3"/>
  <c r="W162" i="3"/>
  <c r="Y5" i="3"/>
  <c r="T14" i="3"/>
  <c r="Y14" i="3" s="1"/>
  <c r="P14" i="3"/>
  <c r="AJ14" i="3"/>
  <c r="T16" i="3"/>
  <c r="Y16" i="3" s="1"/>
  <c r="P16" i="3"/>
  <c r="T22" i="3"/>
  <c r="Y22" i="3" s="1"/>
  <c r="P22" i="3"/>
  <c r="AJ22" i="3"/>
  <c r="T24" i="3"/>
  <c r="Y24" i="3" s="1"/>
  <c r="P24" i="3"/>
  <c r="P38" i="3"/>
  <c r="T43" i="3"/>
  <c r="Y43" i="3" s="1"/>
  <c r="P43" i="3"/>
  <c r="AJ47" i="3"/>
  <c r="Y53" i="3"/>
  <c r="T75" i="3"/>
  <c r="Y75" i="3" s="1"/>
  <c r="P75" i="3"/>
  <c r="AJ79" i="3"/>
  <c r="Y85" i="3"/>
  <c r="T90" i="3"/>
  <c r="Y90" i="3" s="1"/>
  <c r="P90" i="3"/>
  <c r="Y101" i="3"/>
  <c r="Q134" i="2"/>
  <c r="Q138" i="2"/>
  <c r="Q142" i="2"/>
  <c r="Q146" i="2"/>
  <c r="Q150" i="2"/>
  <c r="P2" i="3"/>
  <c r="Y3" i="3"/>
  <c r="Y12" i="3"/>
  <c r="Y20" i="3"/>
  <c r="P27" i="3"/>
  <c r="Y28" i="3"/>
  <c r="T35" i="3"/>
  <c r="Y35" i="3" s="1"/>
  <c r="P35" i="3"/>
  <c r="AJ35" i="3"/>
  <c r="Y37" i="3"/>
  <c r="Y41" i="3"/>
  <c r="T44" i="3"/>
  <c r="Y44" i="3" s="1"/>
  <c r="P44" i="3"/>
  <c r="Y46" i="3"/>
  <c r="Y55" i="3"/>
  <c r="Y58" i="3"/>
  <c r="Y73" i="3"/>
  <c r="T76" i="3"/>
  <c r="Y76" i="3" s="1"/>
  <c r="P76" i="3"/>
  <c r="Y78" i="3"/>
  <c r="Y94" i="3"/>
  <c r="Y97" i="3"/>
  <c r="Y99" i="3"/>
  <c r="P5" i="3"/>
  <c r="Y6" i="3"/>
  <c r="Y10" i="3"/>
  <c r="T29" i="3"/>
  <c r="Y29" i="3" s="1"/>
  <c r="P29" i="3"/>
  <c r="AJ29" i="3"/>
  <c r="Y31" i="3"/>
  <c r="P54" i="3"/>
  <c r="T59" i="3"/>
  <c r="Y59" i="3" s="1"/>
  <c r="P59" i="3"/>
  <c r="AJ63" i="3"/>
  <c r="Y69" i="3"/>
  <c r="Y88" i="3"/>
  <c r="T95" i="3"/>
  <c r="Y95" i="3" s="1"/>
  <c r="P95" i="3"/>
  <c r="T128" i="3"/>
  <c r="Y128" i="3" s="1"/>
  <c r="P128" i="3"/>
  <c r="P153" i="3"/>
  <c r="X153" i="3"/>
  <c r="Q117" i="2"/>
  <c r="Q121" i="2"/>
  <c r="Q125" i="2"/>
  <c r="Q129" i="2"/>
  <c r="Q133" i="2"/>
  <c r="Z153" i="2"/>
  <c r="T7" i="3"/>
  <c r="Y7" i="3" s="1"/>
  <c r="P7" i="3"/>
  <c r="AJ7" i="3"/>
  <c r="T9" i="3"/>
  <c r="Y9" i="3" s="1"/>
  <c r="P9" i="3"/>
  <c r="T52" i="3"/>
  <c r="Y52" i="3" s="1"/>
  <c r="P52" i="3"/>
  <c r="T84" i="3"/>
  <c r="Y84" i="3" s="1"/>
  <c r="P84" i="3"/>
  <c r="T86" i="3"/>
  <c r="Y86" i="3" s="1"/>
  <c r="P86" i="3"/>
  <c r="T89" i="3"/>
  <c r="Y89" i="3" s="1"/>
  <c r="P89" i="3"/>
  <c r="Y100" i="3"/>
  <c r="T162" i="3"/>
  <c r="S162" i="3"/>
  <c r="P62" i="3"/>
  <c r="T67" i="3"/>
  <c r="Y67" i="3" s="1"/>
  <c r="P67" i="3"/>
  <c r="AJ71" i="3"/>
  <c r="AJ116" i="3"/>
  <c r="P121" i="3"/>
  <c r="X121" i="3"/>
  <c r="Q116" i="2"/>
  <c r="Q120" i="2"/>
  <c r="Q124" i="2"/>
  <c r="Q128" i="2"/>
  <c r="Q132" i="2"/>
  <c r="Q136" i="2"/>
  <c r="Q140" i="2"/>
  <c r="Q144" i="2"/>
  <c r="Q148" i="2"/>
  <c r="Q152" i="2"/>
  <c r="P12" i="3"/>
  <c r="Y13" i="3"/>
  <c r="Y17" i="3"/>
  <c r="P20" i="3"/>
  <c r="Y21" i="3"/>
  <c r="Y27" i="3"/>
  <c r="Y39" i="3"/>
  <c r="Y42" i="3"/>
  <c r="Y57" i="3"/>
  <c r="T60" i="3"/>
  <c r="Y60" i="3" s="1"/>
  <c r="P60" i="3"/>
  <c r="Y62" i="3"/>
  <c r="Y71" i="3"/>
  <c r="Y74" i="3"/>
  <c r="Y93" i="3"/>
  <c r="Y96" i="3"/>
  <c r="T144" i="3"/>
  <c r="Y144" i="3" s="1"/>
  <c r="P144" i="3"/>
  <c r="AJ106" i="3"/>
  <c r="P108" i="3"/>
  <c r="Y159" i="3"/>
  <c r="Y160" i="3"/>
  <c r="P31" i="3"/>
  <c r="P37" i="3"/>
  <c r="P45" i="3"/>
  <c r="P53" i="3"/>
  <c r="P61" i="3"/>
  <c r="P69" i="3"/>
  <c r="P77" i="3"/>
  <c r="P85" i="3"/>
  <c r="T119" i="3"/>
  <c r="Y119" i="3" s="1"/>
  <c r="P119" i="3"/>
  <c r="Y121" i="3"/>
  <c r="T135" i="3"/>
  <c r="Y135" i="3" s="1"/>
  <c r="P135" i="3"/>
  <c r="Y137" i="3"/>
  <c r="T151" i="3"/>
  <c r="Y151" i="3" s="1"/>
  <c r="P151" i="3"/>
  <c r="Y153" i="3"/>
  <c r="T167" i="4"/>
  <c r="S167" i="4"/>
  <c r="Y4" i="4"/>
  <c r="Y8" i="4"/>
  <c r="Y12" i="4"/>
  <c r="Y16" i="4"/>
  <c r="Y20" i="4"/>
  <c r="Y24" i="4"/>
  <c r="Y28" i="4"/>
  <c r="Y32" i="4"/>
  <c r="T108" i="3"/>
  <c r="Y108" i="3" s="1"/>
  <c r="P154" i="3"/>
  <c r="P104" i="3"/>
  <c r="Y113" i="3"/>
  <c r="Y125" i="3"/>
  <c r="Y126" i="3"/>
  <c r="Y130" i="3"/>
  <c r="Y141" i="3"/>
  <c r="Y142" i="3"/>
  <c r="Y146" i="3"/>
  <c r="P156" i="3"/>
  <c r="X167" i="4"/>
  <c r="W167" i="4"/>
  <c r="Y105" i="3"/>
  <c r="T120" i="3"/>
  <c r="Y120" i="3" s="1"/>
  <c r="P120" i="3"/>
  <c r="P129" i="3"/>
  <c r="X129" i="3"/>
  <c r="Y162" i="3" s="1"/>
  <c r="T136" i="3"/>
  <c r="Y136" i="3" s="1"/>
  <c r="P136" i="3"/>
  <c r="P145" i="3"/>
  <c r="X145" i="3"/>
  <c r="T152" i="3"/>
  <c r="Y152" i="3" s="1"/>
  <c r="P152" i="3"/>
  <c r="Y5" i="4"/>
  <c r="Y9" i="4"/>
  <c r="Y13" i="4"/>
  <c r="Y17" i="4"/>
  <c r="Y21" i="4"/>
  <c r="Y25" i="4"/>
  <c r="Y29" i="4"/>
  <c r="Y33" i="4"/>
  <c r="P107" i="3"/>
  <c r="AJ110" i="3"/>
  <c r="T112" i="3"/>
  <c r="Y112" i="3" s="1"/>
  <c r="P112" i="3"/>
  <c r="P114" i="3"/>
  <c r="T127" i="3"/>
  <c r="Y127" i="3" s="1"/>
  <c r="P127" i="3"/>
  <c r="T143" i="3"/>
  <c r="Y143" i="3" s="1"/>
  <c r="P143" i="3"/>
  <c r="Y145" i="3"/>
  <c r="Y158" i="3"/>
  <c r="T91" i="4"/>
  <c r="Y91" i="4" s="1"/>
  <c r="P91" i="4"/>
  <c r="X166" i="4"/>
  <c r="P166" i="4"/>
  <c r="P161" i="3"/>
  <c r="T87" i="4"/>
  <c r="Y87" i="4" s="1"/>
  <c r="P87" i="4"/>
  <c r="T163" i="4"/>
  <c r="Y163" i="4" s="1"/>
  <c r="P163" i="4"/>
  <c r="P110" i="3"/>
  <c r="P118" i="3"/>
  <c r="P126" i="3"/>
  <c r="T43" i="4"/>
  <c r="Y43" i="4" s="1"/>
  <c r="P43" i="4"/>
  <c r="Y49" i="4"/>
  <c r="Y58" i="4"/>
  <c r="Y62" i="4"/>
  <c r="Y69" i="4"/>
  <c r="T79" i="4"/>
  <c r="Y79" i="4" s="1"/>
  <c r="P79" i="4"/>
  <c r="Y92" i="4"/>
  <c r="Y98" i="4"/>
  <c r="P159" i="3"/>
  <c r="Y38" i="4"/>
  <c r="T47" i="4"/>
  <c r="Y47" i="4" s="1"/>
  <c r="P47" i="4"/>
  <c r="T75" i="4"/>
  <c r="Y75" i="4" s="1"/>
  <c r="P75" i="4"/>
  <c r="Y88" i="4"/>
  <c r="Y106" i="4"/>
  <c r="Y110" i="4"/>
  <c r="Y114" i="4"/>
  <c r="Y118" i="4"/>
  <c r="Y122" i="4"/>
  <c r="Y126" i="4"/>
  <c r="P158" i="3"/>
  <c r="T51" i="4"/>
  <c r="Y51" i="4" s="1"/>
  <c r="P51" i="4"/>
  <c r="T71" i="4"/>
  <c r="Y71" i="4" s="1"/>
  <c r="P71" i="4"/>
  <c r="T55" i="4"/>
  <c r="Y55" i="4" s="1"/>
  <c r="P55" i="4"/>
  <c r="T67" i="4"/>
  <c r="Y67" i="4" s="1"/>
  <c r="P67" i="4"/>
  <c r="Y76" i="4"/>
  <c r="Y42" i="4"/>
  <c r="Y44" i="4"/>
  <c r="T59" i="4"/>
  <c r="Y59" i="4" s="1"/>
  <c r="P59" i="4"/>
  <c r="T63" i="4"/>
  <c r="Y63" i="4" s="1"/>
  <c r="P63" i="4"/>
  <c r="Y72" i="4"/>
  <c r="Y78" i="4"/>
  <c r="Y89" i="4"/>
  <c r="T99" i="4"/>
  <c r="Y99" i="4" s="1"/>
  <c r="P99" i="4"/>
  <c r="T35" i="4"/>
  <c r="Y35" i="4" s="1"/>
  <c r="Y46" i="4"/>
  <c r="Y48" i="4"/>
  <c r="Y68" i="4"/>
  <c r="Y74" i="4"/>
  <c r="Y83" i="4"/>
  <c r="T95" i="4"/>
  <c r="Y95" i="4" s="1"/>
  <c r="P95" i="4"/>
  <c r="Y103" i="4"/>
  <c r="T151" i="4"/>
  <c r="Y151" i="4" s="1"/>
  <c r="P151" i="4"/>
  <c r="X154" i="4"/>
  <c r="Y154" i="4" s="1"/>
  <c r="P154" i="4"/>
  <c r="P58" i="5"/>
  <c r="T58" i="5"/>
  <c r="Y58" i="5" s="1"/>
  <c r="P66" i="5"/>
  <c r="T66" i="5"/>
  <c r="Y66" i="5" s="1"/>
  <c r="T86" i="5"/>
  <c r="Y86" i="5" s="1"/>
  <c r="P86" i="5"/>
  <c r="T90" i="5"/>
  <c r="Y90" i="5" s="1"/>
  <c r="P90" i="5"/>
  <c r="P38" i="4"/>
  <c r="P42" i="4"/>
  <c r="P46" i="4"/>
  <c r="P50" i="4"/>
  <c r="P54" i="4"/>
  <c r="P58" i="4"/>
  <c r="P62" i="4"/>
  <c r="P66" i="4"/>
  <c r="P70" i="4"/>
  <c r="P74" i="4"/>
  <c r="P78" i="4"/>
  <c r="P84" i="4"/>
  <c r="P90" i="4"/>
  <c r="P94" i="4"/>
  <c r="P98" i="4"/>
  <c r="Y132" i="4"/>
  <c r="T143" i="4"/>
  <c r="Y143" i="4" s="1"/>
  <c r="P143" i="4"/>
  <c r="X146" i="4"/>
  <c r="Y146" i="4" s="1"/>
  <c r="P146" i="4"/>
  <c r="Y166" i="4"/>
  <c r="T118" i="5"/>
  <c r="Y118" i="5" s="1"/>
  <c r="P118" i="5"/>
  <c r="P104" i="4"/>
  <c r="P108" i="4"/>
  <c r="P112" i="4"/>
  <c r="P116" i="4"/>
  <c r="P120" i="4"/>
  <c r="P124" i="4"/>
  <c r="P128" i="4"/>
  <c r="Y133" i="4"/>
  <c r="T155" i="4"/>
  <c r="Y155" i="4" s="1"/>
  <c r="P155" i="4"/>
  <c r="X158" i="4"/>
  <c r="P158" i="4"/>
  <c r="Y5" i="5"/>
  <c r="Y9" i="5"/>
  <c r="Y13" i="5"/>
  <c r="Y17" i="5"/>
  <c r="Y21" i="5"/>
  <c r="Y25" i="5"/>
  <c r="Y29" i="5"/>
  <c r="Y33" i="5"/>
  <c r="Y37" i="5"/>
  <c r="Y41" i="5"/>
  <c r="Y45" i="5"/>
  <c r="Y49" i="5"/>
  <c r="T150" i="5"/>
  <c r="Y150" i="5" s="1"/>
  <c r="P150" i="5"/>
  <c r="X138" i="4"/>
  <c r="P138" i="4"/>
  <c r="Y158" i="4"/>
  <c r="T3" i="5"/>
  <c r="Y3" i="5" s="1"/>
  <c r="P3" i="5"/>
  <c r="T7" i="5"/>
  <c r="Y7" i="5" s="1"/>
  <c r="P7" i="5"/>
  <c r="T11" i="5"/>
  <c r="Y11" i="5" s="1"/>
  <c r="P11" i="5"/>
  <c r="T15" i="5"/>
  <c r="Y15" i="5" s="1"/>
  <c r="P15" i="5"/>
  <c r="T19" i="5"/>
  <c r="Y19" i="5" s="1"/>
  <c r="P19" i="5"/>
  <c r="T23" i="5"/>
  <c r="Y23" i="5" s="1"/>
  <c r="P23" i="5"/>
  <c r="T27" i="5"/>
  <c r="Y27" i="5" s="1"/>
  <c r="P27" i="5"/>
  <c r="T31" i="5"/>
  <c r="Y31" i="5" s="1"/>
  <c r="P31" i="5"/>
  <c r="T35" i="5"/>
  <c r="Y35" i="5" s="1"/>
  <c r="P35" i="5"/>
  <c r="T39" i="5"/>
  <c r="Y39" i="5" s="1"/>
  <c r="P39" i="5"/>
  <c r="T43" i="5"/>
  <c r="Y43" i="5" s="1"/>
  <c r="P43" i="5"/>
  <c r="T47" i="5"/>
  <c r="Y47" i="5" s="1"/>
  <c r="P47" i="5"/>
  <c r="T51" i="5"/>
  <c r="Y51" i="5" s="1"/>
  <c r="P51" i="5"/>
  <c r="T73" i="5"/>
  <c r="Y73" i="5" s="1"/>
  <c r="P73" i="5"/>
  <c r="Y134" i="4"/>
  <c r="Y138" i="4"/>
  <c r="T147" i="4"/>
  <c r="Y147" i="4" s="1"/>
  <c r="P147" i="4"/>
  <c r="X150" i="4"/>
  <c r="Y150" i="4" s="1"/>
  <c r="P150" i="4"/>
  <c r="Y136" i="4"/>
  <c r="T159" i="4"/>
  <c r="Y159" i="4" s="1"/>
  <c r="P159" i="4"/>
  <c r="X162" i="4"/>
  <c r="P162" i="4"/>
  <c r="Y2" i="5"/>
  <c r="Y6" i="5"/>
  <c r="Y10" i="5"/>
  <c r="Y14" i="5"/>
  <c r="Y18" i="5"/>
  <c r="Y22" i="5"/>
  <c r="Y26" i="5"/>
  <c r="Y30" i="5"/>
  <c r="Y34" i="5"/>
  <c r="Y38" i="5"/>
  <c r="Y42" i="5"/>
  <c r="Y46" i="5"/>
  <c r="Y50" i="5"/>
  <c r="T139" i="4"/>
  <c r="Y139" i="4" s="1"/>
  <c r="P139" i="4"/>
  <c r="X142" i="4"/>
  <c r="Y142" i="4" s="1"/>
  <c r="P142" i="4"/>
  <c r="Y162" i="4"/>
  <c r="T122" i="5"/>
  <c r="Y122" i="5" s="1"/>
  <c r="P122" i="5"/>
  <c r="T154" i="5"/>
  <c r="Y154" i="5" s="1"/>
  <c r="P154" i="5"/>
  <c r="T57" i="5"/>
  <c r="Y57" i="5" s="1"/>
  <c r="P57" i="5"/>
  <c r="T65" i="5"/>
  <c r="Y65" i="5" s="1"/>
  <c r="P65" i="5"/>
  <c r="Y79" i="5"/>
  <c r="T94" i="5"/>
  <c r="Y94" i="5" s="1"/>
  <c r="P94" i="5"/>
  <c r="Y111" i="5"/>
  <c r="T126" i="5"/>
  <c r="Y126" i="5" s="1"/>
  <c r="P126" i="5"/>
  <c r="Y143" i="5"/>
  <c r="T158" i="5"/>
  <c r="Y158" i="5" s="1"/>
  <c r="P158" i="5"/>
  <c r="P60" i="5"/>
  <c r="P68" i="5"/>
  <c r="T70" i="5"/>
  <c r="Y70" i="5" s="1"/>
  <c r="P70" i="5"/>
  <c r="Y81" i="5"/>
  <c r="Y83" i="5"/>
  <c r="T98" i="5"/>
  <c r="Y98" i="5" s="1"/>
  <c r="P98" i="5"/>
  <c r="Y104" i="5"/>
  <c r="Y113" i="5"/>
  <c r="Y115" i="5"/>
  <c r="T130" i="5"/>
  <c r="Y130" i="5" s="1"/>
  <c r="P130" i="5"/>
  <c r="Y145" i="5"/>
  <c r="Y147" i="5"/>
  <c r="T162" i="5"/>
  <c r="Y162" i="5" s="1"/>
  <c r="P162" i="5"/>
  <c r="Y87" i="5"/>
  <c r="T102" i="5"/>
  <c r="Y102" i="5" s="1"/>
  <c r="P102" i="5"/>
  <c r="Y119" i="5"/>
  <c r="T134" i="5"/>
  <c r="Y134" i="5" s="1"/>
  <c r="P134" i="5"/>
  <c r="Y151" i="5"/>
  <c r="P4" i="5"/>
  <c r="P8" i="5"/>
  <c r="P12" i="5"/>
  <c r="P16" i="5"/>
  <c r="P20" i="5"/>
  <c r="P24" i="5"/>
  <c r="P28" i="5"/>
  <c r="P32" i="5"/>
  <c r="P36" i="5"/>
  <c r="P40" i="5"/>
  <c r="P44" i="5"/>
  <c r="P48" i="5"/>
  <c r="P52" i="5"/>
  <c r="Y59" i="5"/>
  <c r="Y67" i="5"/>
  <c r="P72" i="5"/>
  <c r="T74" i="5"/>
  <c r="Y74" i="5" s="1"/>
  <c r="P74" i="5"/>
  <c r="Y80" i="5"/>
  <c r="Y89" i="5"/>
  <c r="Y91" i="5"/>
  <c r="T106" i="5"/>
  <c r="Y106" i="5" s="1"/>
  <c r="P106" i="5"/>
  <c r="Y112" i="5"/>
  <c r="Y121" i="5"/>
  <c r="Y123" i="5"/>
  <c r="T138" i="5"/>
  <c r="Y138" i="5" s="1"/>
  <c r="P138" i="5"/>
  <c r="Y144" i="5"/>
  <c r="Y153" i="5"/>
  <c r="Y155" i="5"/>
  <c r="T61" i="5"/>
  <c r="Y61" i="5" s="1"/>
  <c r="P61" i="5"/>
  <c r="T69" i="5"/>
  <c r="Y69" i="5" s="1"/>
  <c r="P69" i="5"/>
  <c r="T78" i="5"/>
  <c r="Y78" i="5" s="1"/>
  <c r="P78" i="5"/>
  <c r="Y84" i="5"/>
  <c r="Y93" i="5"/>
  <c r="Y95" i="5"/>
  <c r="T110" i="5"/>
  <c r="Y110" i="5" s="1"/>
  <c r="P110" i="5"/>
  <c r="Y116" i="5"/>
  <c r="Y125" i="5"/>
  <c r="Y127" i="5"/>
  <c r="T142" i="5"/>
  <c r="Y142" i="5" s="1"/>
  <c r="P142" i="5"/>
  <c r="Y148" i="5"/>
  <c r="Y157" i="5"/>
  <c r="Y159" i="5"/>
  <c r="T62" i="5"/>
  <c r="Y62" i="5" s="1"/>
  <c r="Y71" i="5"/>
  <c r="T82" i="5"/>
  <c r="Y82" i="5" s="1"/>
  <c r="P82" i="5"/>
  <c r="Y88" i="5"/>
  <c r="Y97" i="5"/>
  <c r="Y99" i="5"/>
  <c r="T114" i="5"/>
  <c r="Y114" i="5" s="1"/>
  <c r="P114" i="5"/>
  <c r="Y120" i="5"/>
  <c r="Y129" i="5"/>
  <c r="Y131" i="5"/>
  <c r="T146" i="5"/>
  <c r="Y146" i="5" s="1"/>
  <c r="P146" i="5"/>
  <c r="Y152" i="5"/>
  <c r="Y161" i="5"/>
  <c r="Y163" i="5"/>
  <c r="P77" i="5"/>
  <c r="P81" i="5"/>
  <c r="P85" i="5"/>
  <c r="P89" i="5"/>
  <c r="P93" i="5"/>
  <c r="P97" i="5"/>
  <c r="P101" i="5"/>
  <c r="P105" i="5"/>
  <c r="P109" i="5"/>
  <c r="P113" i="5"/>
  <c r="P117" i="5"/>
  <c r="P121" i="5"/>
  <c r="P125" i="5"/>
  <c r="P129" i="5"/>
  <c r="P133" i="5"/>
  <c r="P137" i="5"/>
  <c r="P141" i="5"/>
  <c r="P145" i="5"/>
  <c r="P149" i="5"/>
  <c r="P153" i="5"/>
  <c r="P157" i="5"/>
  <c r="P161" i="5"/>
  <c r="Y167" i="4" l="1"/>
  <c r="T155" i="2"/>
  <c r="Z2" i="2"/>
  <c r="Z155" i="2" s="1"/>
  <c r="AA161" i="1"/>
  <c r="Y129" i="3"/>
  <c r="AA64" i="2"/>
  <c r="Q161" i="1"/>
  <c r="T161" i="1"/>
  <c r="U155" i="2"/>
  <c r="AA2" i="2"/>
  <c r="AA155" i="2" s="1"/>
  <c r="U161" i="1"/>
  <c r="Q155" i="2"/>
  <c r="P161" i="1"/>
  <c r="X161" i="1"/>
  <c r="Z2" i="1"/>
  <c r="Z161" i="1" s="1"/>
  <c r="P155" i="2"/>
</calcChain>
</file>

<file path=xl/sharedStrings.xml><?xml version="1.0" encoding="utf-8"?>
<sst xmlns="http://schemas.openxmlformats.org/spreadsheetml/2006/main" count="2060" uniqueCount="222">
  <si>
    <t>ClientName</t>
  </si>
  <si>
    <t>Vendor</t>
  </si>
  <si>
    <t>JULY BLK VOL</t>
  </si>
  <si>
    <t>JULY BLK PRE-BILL</t>
  </si>
  <si>
    <t>JULY COLOR VOL</t>
  </si>
  <si>
    <t>JULY CLR PRE-BILL</t>
  </si>
  <si>
    <t>JAN BLACK VOL</t>
  </si>
  <si>
    <t>JAN BLK PRE-BILL</t>
  </si>
  <si>
    <t>JAN COLOR VOL</t>
  </si>
  <si>
    <t>JAN CLR PRE-BILL</t>
  </si>
  <si>
    <t>TOTAL BLK VOL BILLED</t>
  </si>
  <si>
    <t>TOTAL BLK PRE-BILL</t>
  </si>
  <si>
    <t>TOTAL CLR VOL BILLED</t>
  </si>
  <si>
    <t>TOTAL CLR PRE-BILL</t>
  </si>
  <si>
    <t>TOTAL VOLUME PRE-BILLED</t>
  </si>
  <si>
    <t>TOTAL CHARGES PRE-BILLED</t>
  </si>
  <si>
    <t>TOTAL BLACK VOL</t>
  </si>
  <si>
    <t>TOTAL BLACK CHARGE</t>
  </si>
  <si>
    <t>RECONCILED BLACK VOL</t>
  </si>
  <si>
    <t>RECONCILED BLACK CHARGE</t>
  </si>
  <si>
    <t>TOTAL COLOR VOL</t>
  </si>
  <si>
    <t>TOTAL COLOR CHARGE</t>
  </si>
  <si>
    <t>RECONCILED COLOR VOL</t>
  </si>
  <si>
    <t>RECONCILED COLOR CHARGE</t>
  </si>
  <si>
    <t>TOTAL BILLING VOLUME</t>
  </si>
  <si>
    <t>TOTAL BILLING CHARGES</t>
  </si>
  <si>
    <t>AOS 91</t>
  </si>
  <si>
    <t>Client</t>
  </si>
  <si>
    <t>SymQuest</t>
  </si>
  <si>
    <t>Augusta City</t>
  </si>
  <si>
    <t>Budget</t>
  </si>
  <si>
    <t>Augusta Housing Authority</t>
  </si>
  <si>
    <t>A-Copi</t>
  </si>
  <si>
    <t>Biddeford City</t>
  </si>
  <si>
    <t>Axis</t>
  </si>
  <si>
    <t>KMBS</t>
  </si>
  <si>
    <t>Bridgton Town</t>
  </si>
  <si>
    <t>BRSU - SU 06</t>
  </si>
  <si>
    <t>National</t>
  </si>
  <si>
    <t>Dunbarton Elementary UPGRADE</t>
  </si>
  <si>
    <t>EWSD</t>
  </si>
  <si>
    <t>OSV</t>
  </si>
  <si>
    <t>Xerox</t>
  </si>
  <si>
    <t>FNESU (Sheldon Elem)</t>
  </si>
  <si>
    <t>FWSU - SU 22 CLOSE-OUT</t>
  </si>
  <si>
    <t>FWSU - SU 22 UPGRADE</t>
  </si>
  <si>
    <t>GBECS</t>
  </si>
  <si>
    <t>Greenbush SD CLOSE-OUT</t>
  </si>
  <si>
    <t>Greenbush SD UPGRADE</t>
  </si>
  <si>
    <t>HUUSD CLOSE-OUT</t>
  </si>
  <si>
    <t>HUUSD UPGRADE</t>
  </si>
  <si>
    <t>Islesboro Community Center</t>
  </si>
  <si>
    <t>Ricoh</t>
  </si>
  <si>
    <t>Kennebunkport Town</t>
  </si>
  <si>
    <t>Kittery SD</t>
  </si>
  <si>
    <t>Kittery Town</t>
  </si>
  <si>
    <t>Larouche &amp; Dyer</t>
  </si>
  <si>
    <t>Lincolnville CS</t>
  </si>
  <si>
    <t>Miller Drug - semi-annual</t>
  </si>
  <si>
    <t>MTSD - SD 10 CLOSE-OUT</t>
  </si>
  <si>
    <t>Canon VT</t>
  </si>
  <si>
    <t>MTSD - SD 10 UPGRADE</t>
  </si>
  <si>
    <t>MVSD</t>
  </si>
  <si>
    <t>Canon VT Copier</t>
  </si>
  <si>
    <t>Canon VT Printer</t>
  </si>
  <si>
    <t>NHSAU 03</t>
  </si>
  <si>
    <t>NHSAU 18</t>
  </si>
  <si>
    <t>NHSAU 30 CLOSE-OUT</t>
  </si>
  <si>
    <t>NHSAU 35</t>
  </si>
  <si>
    <t>NHSAU 36</t>
  </si>
  <si>
    <t>NHSAU 40</t>
  </si>
  <si>
    <t>NHSAU 42 CLOSE-OUT</t>
  </si>
  <si>
    <t>NHSAU 42 UPGRADE 3/4</t>
  </si>
  <si>
    <t>NHSAU 45</t>
  </si>
  <si>
    <t>NHSAU 49</t>
  </si>
  <si>
    <t>NHSAU 54</t>
  </si>
  <si>
    <t>NHSAU 57</t>
  </si>
  <si>
    <t>NHSAU 61</t>
  </si>
  <si>
    <t>NHSAU 63</t>
  </si>
  <si>
    <t>NHSAU 67 CLOSE-OUT</t>
  </si>
  <si>
    <t>NHSAU 67 UPGRADE</t>
  </si>
  <si>
    <t>NHSAU 68</t>
  </si>
  <si>
    <t>NHSAU 80</t>
  </si>
  <si>
    <t>NHSAU 83</t>
  </si>
  <si>
    <t>NHSAU 85</t>
  </si>
  <si>
    <t>NHSAU 87</t>
  </si>
  <si>
    <t>NHSAU 89</t>
  </si>
  <si>
    <t>North Country Council</t>
  </si>
  <si>
    <t>Northport MSU</t>
  </si>
  <si>
    <t>Norway Savings Bank CLOSE-OUT</t>
  </si>
  <si>
    <t>Norway Savings Bank UPGRADE</t>
  </si>
  <si>
    <t>Pelham Insurance</t>
  </si>
  <si>
    <t>RNESU - SU 36 CLOSE-OUT</t>
  </si>
  <si>
    <t>RNESU - SU 36 UPGRADE</t>
  </si>
  <si>
    <t>Rochester City</t>
  </si>
  <si>
    <t>RSU 06</t>
  </si>
  <si>
    <t>RSU 12</t>
  </si>
  <si>
    <t>RSU 14</t>
  </si>
  <si>
    <t>RSU 20</t>
  </si>
  <si>
    <t>RSU 22 NEW</t>
  </si>
  <si>
    <t>RSU 23</t>
  </si>
  <si>
    <t>RSU 26</t>
  </si>
  <si>
    <t>RSU 34 CLOSE-OUT</t>
  </si>
  <si>
    <t>RSU 34 UPGRADE</t>
  </si>
  <si>
    <t>RSU 37</t>
  </si>
  <si>
    <t>RSU 64</t>
  </si>
  <si>
    <t>RSU 87</t>
  </si>
  <si>
    <t>Saco City</t>
  </si>
  <si>
    <t>Saco MSAU</t>
  </si>
  <si>
    <t>SBSD - SD 16 CLOSE-OUT</t>
  </si>
  <si>
    <t>SBSD - SD 16 UPGRADE 3/4</t>
  </si>
  <si>
    <t>SchoolCare NH</t>
  </si>
  <si>
    <t>VLACS</t>
  </si>
  <si>
    <t>AOS 91 CLOSE-OUT</t>
  </si>
  <si>
    <t>Rosetta</t>
  </si>
  <si>
    <t>AOS 91 UPGRADE</t>
  </si>
  <si>
    <t>upgr</t>
  </si>
  <si>
    <t>Augusta City CLOSE-OUT</t>
  </si>
  <si>
    <t>Augusta City UPGRADE</t>
  </si>
  <si>
    <t xml:space="preserve">Augusta Hsg
</t>
  </si>
  <si>
    <t>new</t>
  </si>
  <si>
    <t>Augusta Schools CLOSE-OUT</t>
  </si>
  <si>
    <t>Augusta Schools</t>
  </si>
  <si>
    <t>SU 06</t>
  </si>
  <si>
    <t>Dunbarton Elementary</t>
  </si>
  <si>
    <t>FNESU</t>
  </si>
  <si>
    <t>Canon VT Coppier</t>
  </si>
  <si>
    <t>Canon VT Prtr</t>
  </si>
  <si>
    <t>FWSU - SU 22</t>
  </si>
  <si>
    <t>SU 22</t>
  </si>
  <si>
    <t>Greenbush SD</t>
  </si>
  <si>
    <t>HUUSD</t>
  </si>
  <si>
    <t>Kennebunkport Town CLOSE-OUT</t>
  </si>
  <si>
    <t>Kennebunkport Town UPGRADE</t>
  </si>
  <si>
    <t>Lincolnville CS CLOSE-OUT</t>
  </si>
  <si>
    <t>Lincolnville CS UPGRADE</t>
  </si>
  <si>
    <t>lincolnville CS</t>
  </si>
  <si>
    <t>Miller Drug - QRTR</t>
  </si>
  <si>
    <t>Miller Drug</t>
  </si>
  <si>
    <t>MTSD - SD 10</t>
  </si>
  <si>
    <t>SD 10</t>
  </si>
  <si>
    <t>SU 21</t>
  </si>
  <si>
    <t>SU 21 Copier</t>
  </si>
  <si>
    <t>SU 21 Printer</t>
  </si>
  <si>
    <t>NHSAU 03 CLOSE-OUT</t>
  </si>
  <si>
    <t>NHSAU 30</t>
  </si>
  <si>
    <t>NHSAU 42</t>
  </si>
  <si>
    <t>OK</t>
  </si>
  <si>
    <t>NHSAU 67</t>
  </si>
  <si>
    <t>Norway Savings Bank</t>
  </si>
  <si>
    <t>RNESU - SU 36</t>
  </si>
  <si>
    <t>SU 36</t>
  </si>
  <si>
    <t>RSU 12 CLOSE-OUT</t>
  </si>
  <si>
    <t>RSU 12 UPGRADE</t>
  </si>
  <si>
    <t>KMBS/Symquest</t>
  </si>
  <si>
    <t>RSU 34</t>
  </si>
  <si>
    <t>Client upgr</t>
  </si>
  <si>
    <t>KMBS upgr</t>
  </si>
  <si>
    <t>SBSD - SD 16</t>
  </si>
  <si>
    <t>SD 16</t>
  </si>
  <si>
    <t>SchoolCare NH - new</t>
  </si>
  <si>
    <t>TOTALS</t>
  </si>
  <si>
    <t>TOTAL BILLING</t>
  </si>
  <si>
    <t>PROJ BLK VOL</t>
  </si>
  <si>
    <t>PROJ BLK COSTS</t>
  </si>
  <si>
    <t>PROJ CLR VOL</t>
  </si>
  <si>
    <t>PROJ CLR COSTS</t>
  </si>
  <si>
    <t>NOTES</t>
  </si>
  <si>
    <t>OK - 3 machines rem'd; not repl'd</t>
  </si>
  <si>
    <t>Islesboro SD</t>
  </si>
  <si>
    <t>COSTS OK ON PRE-BILL; NO INCREASE XEROX</t>
  </si>
  <si>
    <t>NHSAU 18 CLOSE-OUT</t>
  </si>
  <si>
    <t>Client c/o</t>
  </si>
  <si>
    <t>KMBS c/o</t>
  </si>
  <si>
    <t>NHSAU 18 UPGRADE</t>
  </si>
  <si>
    <t>NHSAU 25 CLOSE-OUT</t>
  </si>
  <si>
    <t>Canon ME</t>
  </si>
  <si>
    <t>NHSAU 40 CLOSE-OUT</t>
  </si>
  <si>
    <t>Axis c/o</t>
  </si>
  <si>
    <t>NHSAU 40 UPGRADE</t>
  </si>
  <si>
    <t>NHSAU 103</t>
  </si>
  <si>
    <t>Region 3</t>
  </si>
  <si>
    <t>RSU 01 CLOSE-OUT</t>
  </si>
  <si>
    <t>RSU 23 CLOSE-OUT</t>
  </si>
  <si>
    <t>Budget c/o</t>
  </si>
  <si>
    <t>RSU 23 UPGRADE</t>
  </si>
  <si>
    <t>RSU 26 CLOSE-OUT</t>
  </si>
  <si>
    <t>Xerox c/o</t>
  </si>
  <si>
    <t>RSU 26 UPGRADE</t>
  </si>
  <si>
    <t>KMBS/Symquest upgr</t>
  </si>
  <si>
    <t>RSU 35</t>
  </si>
  <si>
    <t>RSU 67 CLOSED OUT</t>
  </si>
  <si>
    <t>Saco City CLOSE-OUT</t>
  </si>
  <si>
    <t>Ricoh c/o</t>
  </si>
  <si>
    <t>Saco City UPGRADE</t>
  </si>
  <si>
    <t>Saco MSAU CLOSE-OUT</t>
  </si>
  <si>
    <t>Saco MSAU UPGRADE</t>
  </si>
  <si>
    <t>SU 36 Rutland NE</t>
  </si>
  <si>
    <t>Charles Soltan</t>
  </si>
  <si>
    <t>GAUD</t>
  </si>
  <si>
    <t>CLOSED 1-31-18</t>
  </si>
  <si>
    <t>Maine Veterans' Homes</t>
  </si>
  <si>
    <t>CLOSED 12-31-17</t>
  </si>
  <si>
    <t>Levesque</t>
  </si>
  <si>
    <t>Milford SD</t>
  </si>
  <si>
    <t>MSAD 37</t>
  </si>
  <si>
    <t>MSAD 60</t>
  </si>
  <si>
    <t>NHSAU 25</t>
  </si>
  <si>
    <t>NHSAU 34</t>
  </si>
  <si>
    <t>OOB Town</t>
  </si>
  <si>
    <t>RSU 01</t>
  </si>
  <si>
    <t>RSU 67</t>
  </si>
  <si>
    <t>West Bath SAU</t>
  </si>
  <si>
    <t>Derry Town</t>
  </si>
  <si>
    <t xml:space="preserve">Derry Town </t>
  </si>
  <si>
    <t>UBM</t>
  </si>
  <si>
    <t>islesboro SD</t>
  </si>
  <si>
    <t>SU 13</t>
  </si>
  <si>
    <t>Veazie</t>
  </si>
  <si>
    <t>Vol Values from Recon report</t>
  </si>
  <si>
    <t>Cost Values from Recon report</t>
  </si>
  <si>
    <t xml:space="preserve">vendor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</si>
</sst>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1">
    <font>
      <sz val="10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theme="1"/>
      <name val="Arial"/>
    </font>
    <font>
      <sz val="10"/>
      <color theme="1"/>
      <name val="Calibri"/>
    </font>
    <font>
      <sz val="12"/>
      <color theme="1"/>
      <name val="Sans-serif"/>
    </font>
    <font>
      <b/>
      <i/>
      <sz val="11"/>
      <color rgb="FF000000"/>
      <name val="Arial"/>
    </font>
    <font>
      <b/>
      <sz val="10"/>
      <color theme="1"/>
      <name val="Calibri"/>
    </font>
    <font>
      <sz val="11"/>
      <color rgb="FFFF0000"/>
      <name val="Arial"/>
    </font>
    <font>
      <sz val="11"/>
      <color rgb="FF9C0006"/>
      <name val="Calibri"/>
    </font>
    <font>
      <b/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2DBDB"/>
        <bgColor rgb="FFF2DBDB"/>
      </patternFill>
    </fill>
    <fill>
      <patternFill patternType="solid">
        <fgColor rgb="FFEAD1DC"/>
        <bgColor rgb="FFEAD1DC"/>
      </patternFill>
    </fill>
    <fill>
      <patternFill patternType="solid">
        <fgColor rgb="FFFDE9D9"/>
        <bgColor rgb="FFFDE9D9"/>
      </patternFill>
    </fill>
    <fill>
      <patternFill patternType="solid">
        <fgColor rgb="FFFFC7CE"/>
        <bgColor rgb="FFFFC7CE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2CC"/>
      </patternFill>
    </fill>
    <fill>
      <patternFill patternType="solid">
        <fgColor rgb="FFFFFF00"/>
        <bgColor rgb="FFF2DBD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/>
    <xf numFmtId="3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 applyAlignment="1"/>
    <xf numFmtId="38" fontId="2" fillId="0" borderId="1" xfId="0" applyNumberFormat="1" applyFont="1" applyBorder="1"/>
    <xf numFmtId="8" fontId="2" fillId="0" borderId="1" xfId="0" applyNumberFormat="1" applyFont="1" applyBorder="1"/>
    <xf numFmtId="38" fontId="1" fillId="2" borderId="1" xfId="0" applyNumberFormat="1" applyFont="1" applyFill="1" applyBorder="1"/>
    <xf numFmtId="8" fontId="1" fillId="2" borderId="1" xfId="0" applyNumberFormat="1" applyFont="1" applyFill="1" applyBorder="1"/>
    <xf numFmtId="8" fontId="1" fillId="2" borderId="2" xfId="0" applyNumberFormat="1" applyFont="1" applyFill="1" applyBorder="1"/>
    <xf numFmtId="8" fontId="3" fillId="2" borderId="1" xfId="0" applyNumberFormat="1" applyFont="1" applyFill="1" applyBorder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2" fillId="4" borderId="1" xfId="0" applyFont="1" applyFill="1" applyBorder="1" applyAlignment="1"/>
    <xf numFmtId="3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/>
    <xf numFmtId="3" fontId="2" fillId="0" borderId="1" xfId="0" applyNumberFormat="1" applyFont="1" applyBorder="1"/>
    <xf numFmtId="164" fontId="2" fillId="0" borderId="1" xfId="0" applyNumberFormat="1" applyFont="1" applyBorder="1" applyAlignment="1"/>
    <xf numFmtId="164" fontId="2" fillId="0" borderId="1" xfId="0" applyNumberFormat="1" applyFont="1" applyBorder="1"/>
    <xf numFmtId="0" fontId="4" fillId="0" borderId="0" xfId="0" applyFont="1" applyAlignment="1"/>
    <xf numFmtId="3" fontId="5" fillId="3" borderId="1" xfId="0" applyNumberFormat="1" applyFont="1" applyFill="1" applyBorder="1" applyAlignment="1"/>
    <xf numFmtId="164" fontId="5" fillId="3" borderId="1" xfId="0" applyNumberFormat="1" applyFont="1" applyFill="1" applyBorder="1" applyAlignment="1"/>
    <xf numFmtId="0" fontId="6" fillId="0" borderId="1" xfId="0" applyFont="1" applyBorder="1"/>
    <xf numFmtId="38" fontId="6" fillId="0" borderId="1" xfId="0" applyNumberFormat="1" applyFont="1" applyBorder="1"/>
    <xf numFmtId="8" fontId="6" fillId="0" borderId="1" xfId="0" applyNumberFormat="1" applyFont="1" applyBorder="1"/>
    <xf numFmtId="8" fontId="6" fillId="2" borderId="1" xfId="0" applyNumberFormat="1" applyFont="1" applyFill="1" applyBorder="1"/>
    <xf numFmtId="0" fontId="1" fillId="0" borderId="1" xfId="0" applyFont="1" applyBorder="1"/>
    <xf numFmtId="0" fontId="1" fillId="2" borderId="1" xfId="0" applyFont="1" applyFill="1" applyBorder="1"/>
    <xf numFmtId="0" fontId="7" fillId="0" borderId="0" xfId="0" applyFont="1"/>
    <xf numFmtId="0" fontId="7" fillId="2" borderId="0" xfId="0" applyFont="1" applyFill="1"/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/>
    <xf numFmtId="3" fontId="2" fillId="5" borderId="1" xfId="0" applyNumberFormat="1" applyFont="1" applyFill="1" applyBorder="1"/>
    <xf numFmtId="164" fontId="2" fillId="5" borderId="1" xfId="0" applyNumberFormat="1" applyFont="1" applyFill="1" applyBorder="1"/>
    <xf numFmtId="8" fontId="2" fillId="0" borderId="2" xfId="0" applyNumberFormat="1" applyFont="1" applyBorder="1"/>
    <xf numFmtId="38" fontId="8" fillId="0" borderId="1" xfId="0" applyNumberFormat="1" applyFont="1" applyBorder="1" applyAlignment="1">
      <alignment horizontal="right"/>
    </xf>
    <xf numFmtId="8" fontId="8" fillId="0" borderId="1" xfId="0" applyNumberFormat="1" applyFont="1" applyBorder="1" applyAlignment="1">
      <alignment horizontal="right"/>
    </xf>
    <xf numFmtId="14" fontId="2" fillId="5" borderId="1" xfId="0" applyNumberFormat="1" applyFont="1" applyFill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6" borderId="1" xfId="0" applyFont="1" applyFill="1" applyBorder="1"/>
    <xf numFmtId="3" fontId="2" fillId="6" borderId="1" xfId="0" applyNumberFormat="1" applyFont="1" applyFill="1" applyBorder="1"/>
    <xf numFmtId="164" fontId="2" fillId="6" borderId="1" xfId="0" applyNumberFormat="1" applyFont="1" applyFill="1" applyBorder="1"/>
    <xf numFmtId="0" fontId="1" fillId="0" borderId="1" xfId="0" applyFont="1" applyBorder="1" applyAlignment="1">
      <alignment wrapText="1"/>
    </xf>
    <xf numFmtId="3" fontId="2" fillId="5" borderId="1" xfId="0" applyNumberFormat="1" applyFont="1" applyFill="1" applyBorder="1" applyAlignment="1">
      <alignment horizontal="right" wrapText="1"/>
    </xf>
    <xf numFmtId="164" fontId="2" fillId="5" borderId="1" xfId="0" applyNumberFormat="1" applyFont="1" applyFill="1" applyBorder="1" applyAlignment="1">
      <alignment wrapText="1"/>
    </xf>
    <xf numFmtId="3" fontId="1" fillId="5" borderId="1" xfId="0" applyNumberFormat="1" applyFont="1" applyFill="1" applyBorder="1" applyAlignment="1">
      <alignment horizontal="right" wrapText="1"/>
    </xf>
    <xf numFmtId="164" fontId="1" fillId="5" borderId="1" xfId="0" applyNumberFormat="1" applyFont="1" applyFill="1" applyBorder="1" applyAlignment="1">
      <alignment wrapText="1"/>
    </xf>
    <xf numFmtId="38" fontId="2" fillId="5" borderId="1" xfId="0" applyNumberFormat="1" applyFont="1" applyFill="1" applyBorder="1"/>
    <xf numFmtId="8" fontId="2" fillId="5" borderId="1" xfId="0" applyNumberFormat="1" applyFont="1" applyFill="1" applyBorder="1"/>
    <xf numFmtId="3" fontId="2" fillId="5" borderId="1" xfId="0" applyNumberFormat="1" applyFont="1" applyFill="1" applyBorder="1" applyAlignment="1">
      <alignment wrapText="1"/>
    </xf>
    <xf numFmtId="8" fontId="9" fillId="5" borderId="1" xfId="0" applyNumberFormat="1" applyFont="1" applyFill="1" applyBorder="1"/>
    <xf numFmtId="164" fontId="2" fillId="7" borderId="1" xfId="0" applyNumberFormat="1" applyFont="1" applyFill="1" applyBorder="1"/>
    <xf numFmtId="0" fontId="9" fillId="8" borderId="1" xfId="0" applyFont="1" applyFill="1" applyBorder="1" applyAlignment="1">
      <alignment wrapText="1"/>
    </xf>
    <xf numFmtId="3" fontId="9" fillId="8" borderId="1" xfId="0" applyNumberFormat="1" applyFont="1" applyFill="1" applyBorder="1" applyAlignment="1">
      <alignment horizontal="right" wrapText="1"/>
    </xf>
    <xf numFmtId="164" fontId="9" fillId="8" borderId="1" xfId="0" applyNumberFormat="1" applyFont="1" applyFill="1" applyBorder="1" applyAlignment="1">
      <alignment wrapText="1"/>
    </xf>
    <xf numFmtId="0" fontId="9" fillId="8" borderId="1" xfId="0" applyFont="1" applyFill="1" applyBorder="1"/>
    <xf numFmtId="164" fontId="9" fillId="8" borderId="1" xfId="0" applyNumberFormat="1" applyFont="1" applyFill="1" applyBorder="1"/>
    <xf numFmtId="38" fontId="9" fillId="8" borderId="1" xfId="0" applyNumberFormat="1" applyFont="1" applyFill="1" applyBorder="1"/>
    <xf numFmtId="8" fontId="9" fillId="8" borderId="1" xfId="0" applyNumberFormat="1" applyFont="1" applyFill="1" applyBorder="1"/>
    <xf numFmtId="0" fontId="1" fillId="9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wrapText="1"/>
    </xf>
    <xf numFmtId="3" fontId="2" fillId="10" borderId="1" xfId="0" applyNumberFormat="1" applyFont="1" applyFill="1" applyBorder="1" applyAlignment="1">
      <alignment horizontal="right" wrapText="1"/>
    </xf>
    <xf numFmtId="164" fontId="2" fillId="10" borderId="1" xfId="0" applyNumberFormat="1" applyFont="1" applyFill="1" applyBorder="1" applyAlignment="1">
      <alignment wrapText="1"/>
    </xf>
    <xf numFmtId="0" fontId="2" fillId="10" borderId="1" xfId="0" applyFont="1" applyFill="1" applyBorder="1"/>
    <xf numFmtId="3" fontId="1" fillId="10" borderId="1" xfId="0" applyNumberFormat="1" applyFont="1" applyFill="1" applyBorder="1" applyAlignment="1">
      <alignment horizontal="right" wrapText="1"/>
    </xf>
    <xf numFmtId="164" fontId="1" fillId="10" borderId="1" xfId="0" applyNumberFormat="1" applyFont="1" applyFill="1" applyBorder="1" applyAlignment="1">
      <alignment wrapText="1"/>
    </xf>
    <xf numFmtId="3" fontId="1" fillId="10" borderId="1" xfId="0" applyNumberFormat="1" applyFont="1" applyFill="1" applyBorder="1"/>
    <xf numFmtId="164" fontId="2" fillId="10" borderId="1" xfId="0" applyNumberFormat="1" applyFont="1" applyFill="1" applyBorder="1"/>
    <xf numFmtId="0" fontId="2" fillId="10" borderId="1" xfId="0" applyFont="1" applyFill="1" applyBorder="1" applyAlignment="1"/>
    <xf numFmtId="38" fontId="2" fillId="10" borderId="1" xfId="0" applyNumberFormat="1" applyFont="1" applyFill="1" applyBorder="1"/>
    <xf numFmtId="8" fontId="2" fillId="10" borderId="1" xfId="0" applyNumberFormat="1" applyFont="1" applyFill="1" applyBorder="1"/>
    <xf numFmtId="38" fontId="1" fillId="11" borderId="1" xfId="0" applyNumberFormat="1" applyFont="1" applyFill="1" applyBorder="1"/>
    <xf numFmtId="8" fontId="1" fillId="11" borderId="1" xfId="0" applyNumberFormat="1" applyFont="1" applyFill="1" applyBorder="1"/>
    <xf numFmtId="0" fontId="2" fillId="12" borderId="1" xfId="0" applyFont="1" applyFill="1" applyBorder="1" applyAlignment="1">
      <alignment wrapText="1"/>
    </xf>
    <xf numFmtId="0" fontId="2" fillId="12" borderId="1" xfId="0" applyFont="1" applyFill="1" applyBorder="1"/>
    <xf numFmtId="3" fontId="2" fillId="12" borderId="1" xfId="0" applyNumberFormat="1" applyFont="1" applyFill="1" applyBorder="1"/>
    <xf numFmtId="164" fontId="2" fillId="12" borderId="1" xfId="0" applyNumberFormat="1" applyFont="1" applyFill="1" applyBorder="1"/>
    <xf numFmtId="0" fontId="0" fillId="10" borderId="0" xfId="0" applyFont="1" applyFill="1" applyAlignment="1"/>
    <xf numFmtId="1" fontId="1" fillId="2" borderId="1" xfId="0" applyNumberFormat="1" applyFont="1" applyFill="1" applyBorder="1" applyAlignment="1">
      <alignment horizontal="center" wrapText="1"/>
    </xf>
    <xf numFmtId="3" fontId="1" fillId="11" borderId="1" xfId="0" applyNumberFormat="1" applyFont="1" applyFill="1" applyBorder="1"/>
    <xf numFmtId="3" fontId="1" fillId="2" borderId="1" xfId="0" applyNumberFormat="1" applyFont="1" applyFill="1" applyBorder="1"/>
    <xf numFmtId="3" fontId="1" fillId="2" borderId="2" xfId="0" applyNumberFormat="1" applyFont="1" applyFill="1" applyBorder="1"/>
    <xf numFmtId="3" fontId="7" fillId="2" borderId="0" xfId="0" applyNumberFormat="1" applyFont="1" applyFill="1"/>
    <xf numFmtId="3" fontId="0" fillId="0" borderId="0" xfId="0" applyNumberFormat="1" applyFont="1" applyAlignment="1"/>
    <xf numFmtId="8" fontId="10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6"/>
  <sheetViews>
    <sheetView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5" customHeight="1"/>
  <cols>
    <col min="1" max="1" width="34.5703125" customWidth="1"/>
    <col min="2" max="2" width="17.28515625" customWidth="1"/>
    <col min="3" max="3" width="21" customWidth="1"/>
    <col min="4" max="4" width="22" customWidth="1"/>
    <col min="5" max="5" width="19.5703125" customWidth="1"/>
    <col min="6" max="6" width="22" customWidth="1"/>
    <col min="7" max="8" width="13.85546875" hidden="1" customWidth="1"/>
    <col min="9" max="9" width="12.5703125" hidden="1" customWidth="1"/>
    <col min="10" max="10" width="13.85546875" hidden="1" customWidth="1"/>
    <col min="11" max="11" width="4.7109375" customWidth="1"/>
    <col min="12" max="12" width="18.28515625" customWidth="1"/>
    <col min="13" max="13" width="15.5703125" customWidth="1"/>
    <col min="14" max="14" width="18.28515625" customWidth="1"/>
    <col min="15" max="17" width="15.5703125" customWidth="1"/>
    <col min="18" max="18" width="13.28515625" customWidth="1"/>
    <col min="19" max="19" width="16.140625" customWidth="1"/>
    <col min="20" max="20" width="15.42578125" customWidth="1"/>
    <col min="21" max="21" width="18.28515625" customWidth="1"/>
    <col min="22" max="22" width="13.85546875" customWidth="1"/>
    <col min="23" max="23" width="16.7109375" customWidth="1"/>
    <col min="24" max="24" width="15.42578125" customWidth="1"/>
    <col min="25" max="25" width="16.28515625" customWidth="1"/>
    <col min="26" max="27" width="14" customWidth="1"/>
    <col min="28" max="28" width="4.140625" customWidth="1"/>
  </cols>
  <sheetData>
    <row r="1" spans="1:28" ht="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/>
      <c r="L1" s="1" t="s">
        <v>10</v>
      </c>
      <c r="M1" s="1" t="s">
        <v>11</v>
      </c>
      <c r="N1" s="1" t="s">
        <v>12</v>
      </c>
      <c r="O1" s="1" t="s">
        <v>13</v>
      </c>
      <c r="P1" s="2" t="s">
        <v>14</v>
      </c>
      <c r="Q1" s="2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3" t="s">
        <v>24</v>
      </c>
      <c r="AA1" s="3" t="s">
        <v>25</v>
      </c>
      <c r="AB1" s="1"/>
    </row>
    <row r="2" spans="1:28" ht="20.25" customHeight="1">
      <c r="A2" s="4" t="s">
        <v>26</v>
      </c>
      <c r="B2" s="5" t="s">
        <v>27</v>
      </c>
      <c r="C2" s="6">
        <v>1594634</v>
      </c>
      <c r="D2" s="7">
        <v>8192.82</v>
      </c>
      <c r="E2" s="6">
        <v>368165</v>
      </c>
      <c r="F2" s="7">
        <v>16799.18</v>
      </c>
      <c r="G2" s="8"/>
      <c r="H2" s="9"/>
      <c r="I2" s="8"/>
      <c r="J2" s="9"/>
      <c r="K2" s="10"/>
      <c r="L2" s="11">
        <f t="shared" ref="L2:O2" si="0">SUM(C2+G2)</f>
        <v>1594634</v>
      </c>
      <c r="M2" s="12">
        <f t="shared" si="0"/>
        <v>8192.82</v>
      </c>
      <c r="N2" s="11">
        <f t="shared" si="0"/>
        <v>368165</v>
      </c>
      <c r="O2" s="12">
        <f t="shared" si="0"/>
        <v>16799.18</v>
      </c>
      <c r="P2" s="13">
        <f t="shared" ref="P2:P160" si="1">L2+N2</f>
        <v>1962799</v>
      </c>
      <c r="Q2" s="14">
        <f t="shared" ref="Q2:Q160" si="2">SUM(M2+O2)</f>
        <v>24992</v>
      </c>
      <c r="R2" s="15"/>
      <c r="S2" s="15"/>
      <c r="T2" s="16">
        <f t="shared" ref="T2:U2" si="3">R2-L2</f>
        <v>-1594634</v>
      </c>
      <c r="U2" s="17">
        <f t="shared" si="3"/>
        <v>-8192.82</v>
      </c>
      <c r="V2" s="15"/>
      <c r="W2" s="15"/>
      <c r="X2" s="16">
        <f t="shared" ref="X2:Y2" si="4">V2-N2</f>
        <v>-368165</v>
      </c>
      <c r="Y2" s="17">
        <f t="shared" si="4"/>
        <v>-16799.18</v>
      </c>
      <c r="Z2" s="18">
        <f t="shared" ref="Z2:AA2" si="5">SUM(T2+X2)</f>
        <v>-1962799</v>
      </c>
      <c r="AA2" s="19">
        <f t="shared" si="5"/>
        <v>-24992</v>
      </c>
      <c r="AB2" s="17"/>
    </row>
    <row r="3" spans="1:28" ht="20.25" customHeight="1">
      <c r="A3" s="4" t="s">
        <v>26</v>
      </c>
      <c r="B3" s="5" t="s">
        <v>28</v>
      </c>
      <c r="C3" s="6">
        <v>797316</v>
      </c>
      <c r="D3" s="7">
        <v>3726.79</v>
      </c>
      <c r="E3" s="6">
        <v>184080</v>
      </c>
      <c r="F3" s="7">
        <v>7345.19</v>
      </c>
      <c r="G3" s="8"/>
      <c r="H3" s="9"/>
      <c r="I3" s="8"/>
      <c r="J3" s="9"/>
      <c r="K3" s="10"/>
      <c r="L3" s="11">
        <f t="shared" ref="L3:O3" si="6">SUM(C3+G3)</f>
        <v>797316</v>
      </c>
      <c r="M3" s="12">
        <f t="shared" si="6"/>
        <v>3726.79</v>
      </c>
      <c r="N3" s="11">
        <f t="shared" si="6"/>
        <v>184080</v>
      </c>
      <c r="O3" s="12">
        <f t="shared" si="6"/>
        <v>7345.19</v>
      </c>
      <c r="P3" s="13">
        <f t="shared" si="1"/>
        <v>981396</v>
      </c>
      <c r="Q3" s="14">
        <f t="shared" si="2"/>
        <v>11071.98</v>
      </c>
      <c r="R3" s="15"/>
      <c r="S3" s="15"/>
      <c r="T3" s="16">
        <f t="shared" ref="T3:U3" si="7">R3-L3</f>
        <v>-797316</v>
      </c>
      <c r="U3" s="17">
        <f t="shared" si="7"/>
        <v>-3726.79</v>
      </c>
      <c r="V3" s="15"/>
      <c r="W3" s="15"/>
      <c r="X3" s="16">
        <f t="shared" ref="X3:Y3" si="8">V3-N3</f>
        <v>-184080</v>
      </c>
      <c r="Y3" s="17">
        <f t="shared" si="8"/>
        <v>-7345.19</v>
      </c>
      <c r="Z3" s="18">
        <f t="shared" ref="Z3:AA3" si="9">SUM(T3+X3)</f>
        <v>-981396</v>
      </c>
      <c r="AA3" s="19">
        <f t="shared" si="9"/>
        <v>-11071.98</v>
      </c>
      <c r="AB3" s="17"/>
    </row>
    <row r="4" spans="1:28" ht="20.25" customHeight="1">
      <c r="A4" s="4" t="s">
        <v>29</v>
      </c>
      <c r="B4" s="5" t="s">
        <v>27</v>
      </c>
      <c r="C4" s="6">
        <v>469048</v>
      </c>
      <c r="D4" s="7">
        <v>3019.86</v>
      </c>
      <c r="E4" s="6">
        <v>79624</v>
      </c>
      <c r="F4" s="7">
        <v>4024.25</v>
      </c>
      <c r="G4" s="8"/>
      <c r="H4" s="9"/>
      <c r="I4" s="8"/>
      <c r="J4" s="9"/>
      <c r="K4" s="10"/>
      <c r="L4" s="11">
        <f t="shared" ref="L4:O4" si="10">SUM(C4+G4)</f>
        <v>469048</v>
      </c>
      <c r="M4" s="12">
        <f t="shared" si="10"/>
        <v>3019.86</v>
      </c>
      <c r="N4" s="11">
        <f t="shared" si="10"/>
        <v>79624</v>
      </c>
      <c r="O4" s="12">
        <f t="shared" si="10"/>
        <v>4024.25</v>
      </c>
      <c r="P4" s="13">
        <f t="shared" si="1"/>
        <v>548672</v>
      </c>
      <c r="Q4" s="14">
        <f t="shared" si="2"/>
        <v>7044.1100000000006</v>
      </c>
      <c r="R4" s="15"/>
      <c r="S4" s="15"/>
      <c r="T4" s="16">
        <f t="shared" ref="T4:U4" si="11">R4-L4</f>
        <v>-469048</v>
      </c>
      <c r="U4" s="17">
        <f t="shared" si="11"/>
        <v>-3019.86</v>
      </c>
      <c r="V4" s="15"/>
      <c r="W4" s="15"/>
      <c r="X4" s="16">
        <f t="shared" ref="X4:Y4" si="12">V4-N4</f>
        <v>-79624</v>
      </c>
      <c r="Y4" s="17">
        <f t="shared" si="12"/>
        <v>-4024.25</v>
      </c>
      <c r="Z4" s="18">
        <f t="shared" ref="Z4:AA4" si="13">SUM(T4+X4)</f>
        <v>-548672</v>
      </c>
      <c r="AA4" s="20">
        <f t="shared" si="13"/>
        <v>-7044.1100000000006</v>
      </c>
      <c r="AB4" s="17"/>
    </row>
    <row r="5" spans="1:28" ht="20.25" customHeight="1">
      <c r="A5" s="4" t="s">
        <v>29</v>
      </c>
      <c r="B5" s="5" t="s">
        <v>30</v>
      </c>
      <c r="C5" s="6">
        <v>351776</v>
      </c>
      <c r="D5" s="7">
        <v>2015</v>
      </c>
      <c r="E5" s="6">
        <v>59712</v>
      </c>
      <c r="F5" s="7">
        <v>2561.29</v>
      </c>
      <c r="H5" s="9"/>
      <c r="I5" s="8"/>
      <c r="J5" s="9"/>
      <c r="K5" s="10"/>
      <c r="L5" s="11">
        <f t="shared" ref="L5:O5" si="14">SUM(C5+G5)</f>
        <v>351776</v>
      </c>
      <c r="M5" s="12">
        <f t="shared" si="14"/>
        <v>2015</v>
      </c>
      <c r="N5" s="11">
        <f t="shared" si="14"/>
        <v>59712</v>
      </c>
      <c r="O5" s="12">
        <f t="shared" si="14"/>
        <v>2561.29</v>
      </c>
      <c r="P5" s="13">
        <f t="shared" si="1"/>
        <v>411488</v>
      </c>
      <c r="Q5" s="14">
        <f t="shared" si="2"/>
        <v>4576.29</v>
      </c>
      <c r="R5" s="15"/>
      <c r="S5" s="15"/>
      <c r="T5" s="16">
        <f t="shared" ref="T5:U5" si="15">R5-L5</f>
        <v>-351776</v>
      </c>
      <c r="U5" s="17">
        <f t="shared" si="15"/>
        <v>-2015</v>
      </c>
      <c r="V5" s="15"/>
      <c r="W5" s="15"/>
      <c r="X5" s="16">
        <f t="shared" ref="X5:Y5" si="16">V5-N5</f>
        <v>-59712</v>
      </c>
      <c r="Y5" s="17">
        <f t="shared" si="16"/>
        <v>-2561.29</v>
      </c>
      <c r="Z5" s="18">
        <f t="shared" ref="Z5:AA5" si="17">SUM(T5+X5)</f>
        <v>-411488</v>
      </c>
      <c r="AA5" s="21">
        <f t="shared" si="17"/>
        <v>-4576.29</v>
      </c>
      <c r="AB5" s="17"/>
    </row>
    <row r="6" spans="1:28" ht="20.25" customHeight="1">
      <c r="A6" s="5" t="s">
        <v>31</v>
      </c>
      <c r="B6" s="5" t="s">
        <v>27</v>
      </c>
      <c r="C6" s="6">
        <v>54903</v>
      </c>
      <c r="D6" s="7">
        <v>246.57</v>
      </c>
      <c r="E6" s="6">
        <v>453</v>
      </c>
      <c r="F6" s="7">
        <v>24.61</v>
      </c>
      <c r="G6" s="8"/>
      <c r="H6" s="9"/>
      <c r="I6" s="8"/>
      <c r="J6" s="9"/>
      <c r="K6" s="10"/>
      <c r="L6" s="11">
        <f t="shared" ref="L6:O6" si="18">SUM(C6+G6)</f>
        <v>54903</v>
      </c>
      <c r="M6" s="12">
        <f t="shared" si="18"/>
        <v>246.57</v>
      </c>
      <c r="N6" s="11">
        <f t="shared" si="18"/>
        <v>453</v>
      </c>
      <c r="O6" s="12">
        <f t="shared" si="18"/>
        <v>24.61</v>
      </c>
      <c r="P6" s="13">
        <f t="shared" si="1"/>
        <v>55356</v>
      </c>
      <c r="Q6" s="14">
        <f t="shared" si="2"/>
        <v>271.18</v>
      </c>
      <c r="R6" s="15"/>
      <c r="S6" s="15"/>
      <c r="T6" s="16">
        <f t="shared" ref="T6:U6" si="19">R6-L6</f>
        <v>-54903</v>
      </c>
      <c r="U6" s="17">
        <f t="shared" si="19"/>
        <v>-246.57</v>
      </c>
      <c r="V6" s="15"/>
      <c r="W6" s="15"/>
      <c r="X6" s="16">
        <f t="shared" ref="X6:Y6" si="20">V6-N6</f>
        <v>-453</v>
      </c>
      <c r="Y6" s="17">
        <f t="shared" si="20"/>
        <v>-24.61</v>
      </c>
      <c r="Z6" s="18">
        <f t="shared" ref="Z6:AA6" si="21">SUM(T6+X6)</f>
        <v>-55356</v>
      </c>
      <c r="AA6" s="19">
        <f t="shared" si="21"/>
        <v>-271.18</v>
      </c>
      <c r="AB6" s="17"/>
    </row>
    <row r="7" spans="1:28" ht="20.25" customHeight="1">
      <c r="A7" s="5" t="s">
        <v>31</v>
      </c>
      <c r="B7" s="5" t="s">
        <v>32</v>
      </c>
      <c r="C7" s="6">
        <v>27451</v>
      </c>
      <c r="D7" s="7">
        <v>121.38</v>
      </c>
      <c r="E7" s="6">
        <v>226</v>
      </c>
      <c r="F7" s="7">
        <v>11.06</v>
      </c>
      <c r="G7" s="8"/>
      <c r="H7" s="9"/>
      <c r="I7" s="8"/>
      <c r="J7" s="9"/>
      <c r="K7" s="10"/>
      <c r="L7" s="11">
        <f t="shared" ref="L7:O7" si="22">SUM(C7+G7)</f>
        <v>27451</v>
      </c>
      <c r="M7" s="12">
        <f t="shared" si="22"/>
        <v>121.38</v>
      </c>
      <c r="N7" s="11">
        <f t="shared" si="22"/>
        <v>226</v>
      </c>
      <c r="O7" s="12">
        <f t="shared" si="22"/>
        <v>11.06</v>
      </c>
      <c r="P7" s="13">
        <f t="shared" si="1"/>
        <v>27677</v>
      </c>
      <c r="Q7" s="14">
        <f t="shared" si="2"/>
        <v>132.44</v>
      </c>
      <c r="R7" s="15"/>
      <c r="S7" s="15"/>
      <c r="T7" s="16">
        <f t="shared" ref="T7:U7" si="23">R7-L7</f>
        <v>-27451</v>
      </c>
      <c r="U7" s="17">
        <f t="shared" si="23"/>
        <v>-121.38</v>
      </c>
      <c r="V7" s="15"/>
      <c r="W7" s="15"/>
      <c r="X7" s="16">
        <f t="shared" ref="X7:Y7" si="24">V7-N7</f>
        <v>-226</v>
      </c>
      <c r="Y7" s="17">
        <f t="shared" si="24"/>
        <v>-11.06</v>
      </c>
      <c r="Z7" s="18">
        <f t="shared" ref="Z7:AA7" si="25">SUM(T7+X7)</f>
        <v>-27677</v>
      </c>
      <c r="AA7" s="19">
        <f t="shared" si="25"/>
        <v>-132.44</v>
      </c>
      <c r="AB7" s="17"/>
    </row>
    <row r="8" spans="1:28" ht="20.25" customHeight="1">
      <c r="A8" s="5" t="s">
        <v>33</v>
      </c>
      <c r="B8" s="5" t="s">
        <v>27</v>
      </c>
      <c r="C8" s="6">
        <v>475109</v>
      </c>
      <c r="D8" s="7">
        <v>2819.21</v>
      </c>
      <c r="E8" s="6">
        <v>119496</v>
      </c>
      <c r="F8" s="7">
        <v>6758.53</v>
      </c>
      <c r="G8" s="8"/>
      <c r="H8" s="9"/>
      <c r="I8" s="8"/>
      <c r="J8" s="9"/>
      <c r="K8" s="10"/>
      <c r="L8" s="11">
        <f t="shared" ref="L8:O8" si="26">SUM(C8+G8)</f>
        <v>475109</v>
      </c>
      <c r="M8" s="12">
        <f t="shared" si="26"/>
        <v>2819.21</v>
      </c>
      <c r="N8" s="11">
        <f t="shared" si="26"/>
        <v>119496</v>
      </c>
      <c r="O8" s="12">
        <f t="shared" si="26"/>
        <v>6758.53</v>
      </c>
      <c r="P8" s="13">
        <f t="shared" si="1"/>
        <v>594605</v>
      </c>
      <c r="Q8" s="14">
        <f t="shared" si="2"/>
        <v>9577.74</v>
      </c>
      <c r="R8" s="15"/>
      <c r="S8" s="15"/>
      <c r="T8" s="16">
        <f t="shared" ref="T8:U8" si="27">R8-L8</f>
        <v>-475109</v>
      </c>
      <c r="U8" s="17">
        <f t="shared" si="27"/>
        <v>-2819.21</v>
      </c>
      <c r="V8" s="15"/>
      <c r="W8" s="15"/>
      <c r="X8" s="16">
        <f t="shared" ref="X8:Y8" si="28">V8-N8</f>
        <v>-119496</v>
      </c>
      <c r="Y8" s="17">
        <f t="shared" si="28"/>
        <v>-6758.53</v>
      </c>
      <c r="Z8" s="18">
        <f t="shared" ref="Z8:AA8" si="29">SUM(T8+X8)</f>
        <v>-594605</v>
      </c>
      <c r="AA8" s="19">
        <f t="shared" si="29"/>
        <v>-9577.74</v>
      </c>
      <c r="AB8" s="17"/>
    </row>
    <row r="9" spans="1:28" ht="20.25" customHeight="1">
      <c r="A9" s="5" t="s">
        <v>33</v>
      </c>
      <c r="B9" s="5" t="s">
        <v>34</v>
      </c>
      <c r="C9" s="6">
        <v>41593</v>
      </c>
      <c r="D9" s="7">
        <v>502.03</v>
      </c>
      <c r="E9" s="6">
        <v>1419</v>
      </c>
      <c r="F9" s="7">
        <v>188.44</v>
      </c>
      <c r="G9" s="8"/>
      <c r="H9" s="9"/>
      <c r="I9" s="8"/>
      <c r="J9" s="9"/>
      <c r="K9" s="10"/>
      <c r="L9" s="11">
        <f t="shared" ref="L9:O9" si="30">SUM(C9+G9)</f>
        <v>41593</v>
      </c>
      <c r="M9" s="12">
        <f t="shared" si="30"/>
        <v>502.03</v>
      </c>
      <c r="N9" s="11">
        <f t="shared" si="30"/>
        <v>1419</v>
      </c>
      <c r="O9" s="12">
        <f t="shared" si="30"/>
        <v>188.44</v>
      </c>
      <c r="P9" s="13">
        <f t="shared" si="1"/>
        <v>43012</v>
      </c>
      <c r="Q9" s="14">
        <f t="shared" si="2"/>
        <v>690.47</v>
      </c>
      <c r="R9" s="15"/>
      <c r="S9" s="15"/>
      <c r="T9" s="16">
        <f t="shared" ref="T9:U9" si="31">R9-L9</f>
        <v>-41593</v>
      </c>
      <c r="U9" s="17">
        <f t="shared" si="31"/>
        <v>-502.03</v>
      </c>
      <c r="V9" s="15"/>
      <c r="W9" s="15"/>
      <c r="X9" s="16">
        <f t="shared" ref="X9:Y9" si="32">V9-N9</f>
        <v>-1419</v>
      </c>
      <c r="Y9" s="17">
        <f t="shared" si="32"/>
        <v>-188.44</v>
      </c>
      <c r="Z9" s="18">
        <f t="shared" ref="Z9:AA9" si="33">SUM(T9+X9)</f>
        <v>-43012</v>
      </c>
      <c r="AA9" s="19">
        <f t="shared" si="33"/>
        <v>-690.47</v>
      </c>
      <c r="AB9" s="17"/>
    </row>
    <row r="10" spans="1:28" ht="20.25" customHeight="1">
      <c r="A10" s="5" t="s">
        <v>33</v>
      </c>
      <c r="B10" s="5" t="s">
        <v>35</v>
      </c>
      <c r="C10" s="6">
        <v>195960</v>
      </c>
      <c r="D10" s="7">
        <v>812.39</v>
      </c>
      <c r="E10" s="6">
        <v>58330</v>
      </c>
      <c r="F10" s="7">
        <v>2855.25</v>
      </c>
      <c r="G10" s="8"/>
      <c r="H10" s="9"/>
      <c r="I10" s="8"/>
      <c r="J10" s="9"/>
      <c r="K10" s="10"/>
      <c r="L10" s="11">
        <f t="shared" ref="L10:O10" si="34">SUM(C10+G10)</f>
        <v>195960</v>
      </c>
      <c r="M10" s="12">
        <f t="shared" si="34"/>
        <v>812.39</v>
      </c>
      <c r="N10" s="11">
        <f t="shared" si="34"/>
        <v>58330</v>
      </c>
      <c r="O10" s="12">
        <f t="shared" si="34"/>
        <v>2855.25</v>
      </c>
      <c r="P10" s="13">
        <f t="shared" si="1"/>
        <v>254290</v>
      </c>
      <c r="Q10" s="14">
        <f t="shared" si="2"/>
        <v>3667.64</v>
      </c>
      <c r="R10" s="15"/>
      <c r="S10" s="15"/>
      <c r="T10" s="16">
        <f t="shared" ref="T10:U10" si="35">R10-L10</f>
        <v>-195960</v>
      </c>
      <c r="U10" s="17">
        <f t="shared" si="35"/>
        <v>-812.39</v>
      </c>
      <c r="V10" s="15"/>
      <c r="W10" s="15"/>
      <c r="X10" s="16">
        <f t="shared" ref="X10:Y10" si="36">V10-N10</f>
        <v>-58330</v>
      </c>
      <c r="Y10" s="17">
        <f t="shared" si="36"/>
        <v>-2855.25</v>
      </c>
      <c r="Z10" s="18">
        <f t="shared" ref="Z10:AA10" si="37">SUM(T10+X10)</f>
        <v>-254290</v>
      </c>
      <c r="AA10" s="19">
        <f t="shared" si="37"/>
        <v>-3667.64</v>
      </c>
      <c r="AB10" s="17"/>
    </row>
    <row r="11" spans="1:28" ht="20.25" customHeight="1">
      <c r="A11" s="5" t="s">
        <v>36</v>
      </c>
      <c r="B11" s="5" t="s">
        <v>27</v>
      </c>
      <c r="C11" s="6">
        <v>96461</v>
      </c>
      <c r="D11" s="7">
        <v>335.68</v>
      </c>
      <c r="E11" s="6">
        <v>60340</v>
      </c>
      <c r="F11" s="7">
        <v>3278.27</v>
      </c>
      <c r="G11" s="8"/>
      <c r="H11" s="9"/>
      <c r="I11" s="8"/>
      <c r="J11" s="9"/>
      <c r="K11" s="10"/>
      <c r="L11" s="11">
        <f t="shared" ref="L11:O11" si="38">SUM(C11+G11)</f>
        <v>96461</v>
      </c>
      <c r="M11" s="12">
        <f t="shared" si="38"/>
        <v>335.68</v>
      </c>
      <c r="N11" s="11">
        <f t="shared" si="38"/>
        <v>60340</v>
      </c>
      <c r="O11" s="12">
        <f t="shared" si="38"/>
        <v>3278.27</v>
      </c>
      <c r="P11" s="13">
        <f t="shared" si="1"/>
        <v>156801</v>
      </c>
      <c r="Q11" s="14">
        <f t="shared" si="2"/>
        <v>3613.95</v>
      </c>
      <c r="R11" s="15"/>
      <c r="S11" s="15"/>
      <c r="T11" s="16">
        <f t="shared" ref="T11:U11" si="39">R11-L11</f>
        <v>-96461</v>
      </c>
      <c r="U11" s="17">
        <f t="shared" si="39"/>
        <v>-335.68</v>
      </c>
      <c r="V11" s="15"/>
      <c r="W11" s="15"/>
      <c r="X11" s="16">
        <f t="shared" ref="X11:Y11" si="40">V11-N11</f>
        <v>-60340</v>
      </c>
      <c r="Y11" s="17">
        <f t="shared" si="40"/>
        <v>-3278.27</v>
      </c>
      <c r="Z11" s="18">
        <f t="shared" ref="Z11:AA11" si="41">SUM(T11+X11)</f>
        <v>-156801</v>
      </c>
      <c r="AA11" s="19">
        <f t="shared" si="41"/>
        <v>-3613.95</v>
      </c>
      <c r="AB11" s="17"/>
    </row>
    <row r="12" spans="1:28" ht="20.25" customHeight="1">
      <c r="A12" s="5" t="s">
        <v>36</v>
      </c>
      <c r="B12" s="5" t="s">
        <v>35</v>
      </c>
      <c r="C12" s="6">
        <v>48231</v>
      </c>
      <c r="D12" s="7">
        <v>167.84</v>
      </c>
      <c r="E12" s="6">
        <v>30169</v>
      </c>
      <c r="F12" s="7">
        <v>1476.77</v>
      </c>
      <c r="G12" s="8"/>
      <c r="H12" s="9"/>
      <c r="I12" s="8"/>
      <c r="J12" s="9"/>
      <c r="K12" s="10"/>
      <c r="L12" s="11">
        <f t="shared" ref="L12:O12" si="42">SUM(C12+G12)</f>
        <v>48231</v>
      </c>
      <c r="M12" s="12">
        <f t="shared" si="42"/>
        <v>167.84</v>
      </c>
      <c r="N12" s="11">
        <f t="shared" si="42"/>
        <v>30169</v>
      </c>
      <c r="O12" s="12">
        <f t="shared" si="42"/>
        <v>1476.77</v>
      </c>
      <c r="P12" s="13">
        <f t="shared" si="1"/>
        <v>78400</v>
      </c>
      <c r="Q12" s="14">
        <f t="shared" si="2"/>
        <v>1644.61</v>
      </c>
      <c r="R12" s="15"/>
      <c r="S12" s="15"/>
      <c r="T12" s="16">
        <f t="shared" ref="T12:U12" si="43">R12-L12</f>
        <v>-48231</v>
      </c>
      <c r="U12" s="17">
        <f t="shared" si="43"/>
        <v>-167.84</v>
      </c>
      <c r="V12" s="15"/>
      <c r="W12" s="15"/>
      <c r="X12" s="16">
        <f t="shared" ref="X12:Y12" si="44">V12-N12</f>
        <v>-30169</v>
      </c>
      <c r="Y12" s="17">
        <f t="shared" si="44"/>
        <v>-1476.77</v>
      </c>
      <c r="Z12" s="18">
        <f t="shared" ref="Z12:AA12" si="45">SUM(T12+X12)</f>
        <v>-78400</v>
      </c>
      <c r="AA12" s="19">
        <f t="shared" si="45"/>
        <v>-1644.61</v>
      </c>
      <c r="AB12" s="17"/>
    </row>
    <row r="13" spans="1:28" ht="23.25" customHeight="1">
      <c r="A13" s="5" t="s">
        <v>37</v>
      </c>
      <c r="B13" s="5" t="s">
        <v>27</v>
      </c>
      <c r="C13" s="6">
        <v>908942</v>
      </c>
      <c r="D13" s="7">
        <v>2608.66</v>
      </c>
      <c r="E13" s="6">
        <v>144735</v>
      </c>
      <c r="F13" s="7">
        <v>4913.75</v>
      </c>
      <c r="G13" s="8"/>
      <c r="H13" s="9"/>
      <c r="I13" s="8"/>
      <c r="J13" s="9"/>
      <c r="K13" s="10"/>
      <c r="L13" s="11">
        <f t="shared" ref="L13:O13" si="46">SUM(C13+G13)</f>
        <v>908942</v>
      </c>
      <c r="M13" s="12">
        <f t="shared" si="46"/>
        <v>2608.66</v>
      </c>
      <c r="N13" s="11">
        <f t="shared" si="46"/>
        <v>144735</v>
      </c>
      <c r="O13" s="12">
        <f t="shared" si="46"/>
        <v>4913.75</v>
      </c>
      <c r="P13" s="13">
        <f t="shared" si="1"/>
        <v>1053677</v>
      </c>
      <c r="Q13" s="14">
        <f t="shared" si="2"/>
        <v>7522.41</v>
      </c>
      <c r="R13" s="15"/>
      <c r="S13" s="15"/>
      <c r="T13" s="16">
        <f t="shared" ref="T13:U13" si="47">R13-L13</f>
        <v>-908942</v>
      </c>
      <c r="U13" s="17">
        <f t="shared" si="47"/>
        <v>-2608.66</v>
      </c>
      <c r="V13" s="15"/>
      <c r="W13" s="15"/>
      <c r="X13" s="16">
        <f t="shared" ref="X13:Y13" si="48">V13-N13</f>
        <v>-144735</v>
      </c>
      <c r="Y13" s="17">
        <f t="shared" si="48"/>
        <v>-4913.75</v>
      </c>
      <c r="Z13" s="18">
        <f t="shared" ref="Z13:AA13" si="49">SUM(T13+X13)</f>
        <v>-1053677</v>
      </c>
      <c r="AA13" s="19">
        <f t="shared" si="49"/>
        <v>-7522.41</v>
      </c>
      <c r="AB13" s="17"/>
    </row>
    <row r="14" spans="1:28" ht="23.25" customHeight="1">
      <c r="A14" s="5" t="s">
        <v>37</v>
      </c>
      <c r="B14" s="5" t="s">
        <v>38</v>
      </c>
      <c r="C14" s="6">
        <v>454472</v>
      </c>
      <c r="D14" s="7">
        <v>1304.33</v>
      </c>
      <c r="E14" s="6">
        <v>72368</v>
      </c>
      <c r="F14" s="7">
        <v>2213.7399999999998</v>
      </c>
      <c r="G14" s="8"/>
      <c r="H14" s="9"/>
      <c r="I14" s="8"/>
      <c r="J14" s="9"/>
      <c r="K14" s="10"/>
      <c r="L14" s="11">
        <f t="shared" ref="L14:O14" si="50">SUM(C14+G14)</f>
        <v>454472</v>
      </c>
      <c r="M14" s="12">
        <f t="shared" si="50"/>
        <v>1304.33</v>
      </c>
      <c r="N14" s="11">
        <f t="shared" si="50"/>
        <v>72368</v>
      </c>
      <c r="O14" s="12">
        <f t="shared" si="50"/>
        <v>2213.7399999999998</v>
      </c>
      <c r="P14" s="13">
        <f t="shared" si="1"/>
        <v>526840</v>
      </c>
      <c r="Q14" s="14">
        <f t="shared" si="2"/>
        <v>3518.0699999999997</v>
      </c>
      <c r="R14" s="15"/>
      <c r="S14" s="15"/>
      <c r="T14" s="16">
        <f t="shared" ref="T14:U14" si="51">R14-L14</f>
        <v>-454472</v>
      </c>
      <c r="U14" s="17">
        <f t="shared" si="51"/>
        <v>-1304.33</v>
      </c>
      <c r="V14" s="15"/>
      <c r="W14" s="15"/>
      <c r="X14" s="16">
        <f t="shared" ref="X14:Y14" si="52">V14-N14</f>
        <v>-72368</v>
      </c>
      <c r="Y14" s="17">
        <f t="shared" si="52"/>
        <v>-2213.7399999999998</v>
      </c>
      <c r="Z14" s="18">
        <f t="shared" ref="Z14:AA14" si="53">SUM(T14+X14)</f>
        <v>-526840</v>
      </c>
      <c r="AA14" s="19">
        <f t="shared" si="53"/>
        <v>-3518.0699999999997</v>
      </c>
      <c r="AB14" s="17"/>
    </row>
    <row r="15" spans="1:28" ht="20.25" customHeight="1">
      <c r="A15" s="4" t="s">
        <v>39</v>
      </c>
      <c r="B15" s="5" t="s">
        <v>27</v>
      </c>
      <c r="C15" s="6">
        <v>241778</v>
      </c>
      <c r="D15" s="7">
        <v>854.98</v>
      </c>
      <c r="E15" s="6">
        <v>4342</v>
      </c>
      <c r="F15" s="7">
        <v>196.77</v>
      </c>
      <c r="G15" s="8"/>
      <c r="H15" s="9"/>
      <c r="I15" s="8"/>
      <c r="J15" s="9"/>
      <c r="K15" s="10"/>
      <c r="L15" s="11">
        <f t="shared" ref="L15:O15" si="54">SUM(C15+G15)</f>
        <v>241778</v>
      </c>
      <c r="M15" s="12">
        <f t="shared" si="54"/>
        <v>854.98</v>
      </c>
      <c r="N15" s="11">
        <f t="shared" si="54"/>
        <v>4342</v>
      </c>
      <c r="O15" s="12">
        <f t="shared" si="54"/>
        <v>196.77</v>
      </c>
      <c r="P15" s="13">
        <f t="shared" si="1"/>
        <v>246120</v>
      </c>
      <c r="Q15" s="14">
        <f t="shared" si="2"/>
        <v>1051.75</v>
      </c>
      <c r="R15" s="15"/>
      <c r="S15" s="15"/>
      <c r="T15" s="16">
        <f t="shared" ref="T15:U15" si="55">R15-L15</f>
        <v>-241778</v>
      </c>
      <c r="U15" s="17">
        <f t="shared" si="55"/>
        <v>-854.98</v>
      </c>
      <c r="V15" s="15"/>
      <c r="W15" s="15"/>
      <c r="X15" s="16">
        <f t="shared" ref="X15:Y15" si="56">V15-N15</f>
        <v>-4342</v>
      </c>
      <c r="Y15" s="17">
        <f t="shared" si="56"/>
        <v>-196.77</v>
      </c>
      <c r="Z15" s="18">
        <f t="shared" ref="Z15:AA15" si="57">SUM(T15+X15)</f>
        <v>-246120</v>
      </c>
      <c r="AA15" s="19">
        <f t="shared" si="57"/>
        <v>-1051.75</v>
      </c>
      <c r="AB15" s="17"/>
    </row>
    <row r="16" spans="1:28" ht="20.25" customHeight="1">
      <c r="A16" s="4" t="s">
        <v>39</v>
      </c>
      <c r="B16" s="5" t="s">
        <v>35</v>
      </c>
      <c r="C16" s="6">
        <v>120890</v>
      </c>
      <c r="D16" s="7">
        <v>410.43</v>
      </c>
      <c r="E16" s="6">
        <v>2171</v>
      </c>
      <c r="F16" s="7">
        <v>84.06</v>
      </c>
      <c r="G16" s="8"/>
      <c r="H16" s="9"/>
      <c r="I16" s="8"/>
      <c r="J16" s="9"/>
      <c r="K16" s="10"/>
      <c r="L16" s="11">
        <f t="shared" ref="L16:O16" si="58">SUM(C16+G16)</f>
        <v>120890</v>
      </c>
      <c r="M16" s="12">
        <f t="shared" si="58"/>
        <v>410.43</v>
      </c>
      <c r="N16" s="11">
        <f t="shared" si="58"/>
        <v>2171</v>
      </c>
      <c r="O16" s="12">
        <f t="shared" si="58"/>
        <v>84.06</v>
      </c>
      <c r="P16" s="13">
        <f t="shared" si="1"/>
        <v>123061</v>
      </c>
      <c r="Q16" s="14">
        <f t="shared" si="2"/>
        <v>494.49</v>
      </c>
      <c r="R16" s="15"/>
      <c r="S16" s="15"/>
      <c r="T16" s="16">
        <f t="shared" ref="T16:U16" si="59">R16-L16</f>
        <v>-120890</v>
      </c>
      <c r="U16" s="17">
        <f t="shared" si="59"/>
        <v>-410.43</v>
      </c>
      <c r="V16" s="15"/>
      <c r="W16" s="15"/>
      <c r="X16" s="16">
        <f t="shared" ref="X16:Y16" si="60">V16-N16</f>
        <v>-2171</v>
      </c>
      <c r="Y16" s="17">
        <f t="shared" si="60"/>
        <v>-84.06</v>
      </c>
      <c r="Z16" s="18">
        <f t="shared" ref="Z16:AA16" si="61">SUM(T16+X16)</f>
        <v>-123061</v>
      </c>
      <c r="AA16" s="19">
        <f t="shared" si="61"/>
        <v>-494.49</v>
      </c>
      <c r="AB16" s="17"/>
    </row>
    <row r="17" spans="1:28" ht="20.25" customHeight="1">
      <c r="A17" s="5" t="s">
        <v>40</v>
      </c>
      <c r="B17" s="5" t="s">
        <v>27</v>
      </c>
      <c r="C17" s="6">
        <v>4792444</v>
      </c>
      <c r="D17" s="7">
        <v>23836.48</v>
      </c>
      <c r="E17" s="6">
        <v>578372</v>
      </c>
      <c r="F17" s="7">
        <v>30442.83</v>
      </c>
      <c r="G17" s="8"/>
      <c r="H17" s="9"/>
      <c r="I17" s="8"/>
      <c r="J17" s="9"/>
      <c r="K17" s="10"/>
      <c r="L17" s="11">
        <f t="shared" ref="L17:O17" si="62">SUM(C17+G17)</f>
        <v>4792444</v>
      </c>
      <c r="M17" s="12">
        <f t="shared" si="62"/>
        <v>23836.48</v>
      </c>
      <c r="N17" s="11">
        <f t="shared" si="62"/>
        <v>578372</v>
      </c>
      <c r="O17" s="12">
        <f t="shared" si="62"/>
        <v>30442.83</v>
      </c>
      <c r="P17" s="13">
        <f t="shared" si="1"/>
        <v>5370816</v>
      </c>
      <c r="Q17" s="14">
        <f t="shared" si="2"/>
        <v>54279.31</v>
      </c>
      <c r="R17" s="15"/>
      <c r="S17" s="15"/>
      <c r="T17" s="16">
        <f t="shared" ref="T17:U17" si="63">R17-L17</f>
        <v>-4792444</v>
      </c>
      <c r="U17" s="17">
        <f t="shared" si="63"/>
        <v>-23836.48</v>
      </c>
      <c r="V17" s="15"/>
      <c r="W17" s="15"/>
      <c r="X17" s="16">
        <f t="shared" ref="X17:Y17" si="64">V17-N17</f>
        <v>-578372</v>
      </c>
      <c r="Y17" s="17">
        <f t="shared" si="64"/>
        <v>-30442.83</v>
      </c>
      <c r="Z17" s="18">
        <f t="shared" ref="Z17:AA17" si="65">SUM(T17+X17)</f>
        <v>-5370816</v>
      </c>
      <c r="AA17" s="19">
        <f t="shared" si="65"/>
        <v>-54279.31</v>
      </c>
      <c r="AB17" s="17"/>
    </row>
    <row r="18" spans="1:28" ht="20.25" customHeight="1">
      <c r="A18" s="5" t="s">
        <v>40</v>
      </c>
      <c r="B18" s="5" t="s">
        <v>38</v>
      </c>
      <c r="C18" s="6">
        <v>535643</v>
      </c>
      <c r="D18" s="7">
        <v>4217.53</v>
      </c>
      <c r="E18" s="6">
        <v>125060</v>
      </c>
      <c r="F18" s="7">
        <v>5519.75</v>
      </c>
      <c r="G18" s="8"/>
      <c r="H18" s="9"/>
      <c r="I18" s="8"/>
      <c r="J18" s="9"/>
      <c r="K18" s="10"/>
      <c r="L18" s="11">
        <f t="shared" ref="L18:O18" si="66">SUM(C18+G18)</f>
        <v>535643</v>
      </c>
      <c r="M18" s="12">
        <f t="shared" si="66"/>
        <v>4217.53</v>
      </c>
      <c r="N18" s="11">
        <f t="shared" si="66"/>
        <v>125060</v>
      </c>
      <c r="O18" s="12">
        <f t="shared" si="66"/>
        <v>5519.75</v>
      </c>
      <c r="P18" s="13">
        <f t="shared" si="1"/>
        <v>660703</v>
      </c>
      <c r="Q18" s="14">
        <f t="shared" si="2"/>
        <v>9737.2799999999988</v>
      </c>
      <c r="R18" s="15"/>
      <c r="S18" s="15"/>
      <c r="T18" s="16">
        <f t="shared" ref="T18:U18" si="67">R18-L18</f>
        <v>-535643</v>
      </c>
      <c r="U18" s="17">
        <f t="shared" si="67"/>
        <v>-4217.53</v>
      </c>
      <c r="V18" s="15"/>
      <c r="W18" s="15"/>
      <c r="X18" s="16">
        <f t="shared" ref="X18:Y18" si="68">V18-N18</f>
        <v>-125060</v>
      </c>
      <c r="Y18" s="17">
        <f t="shared" si="68"/>
        <v>-5519.75</v>
      </c>
      <c r="Z18" s="18">
        <f t="shared" ref="Z18:AA18" si="69">SUM(T18+X18)</f>
        <v>-660703</v>
      </c>
      <c r="AA18" s="19">
        <f t="shared" si="69"/>
        <v>-9737.2799999999988</v>
      </c>
      <c r="AB18" s="17"/>
    </row>
    <row r="19" spans="1:28" ht="20.25" customHeight="1">
      <c r="A19" s="5" t="s">
        <v>40</v>
      </c>
      <c r="B19" s="5" t="s">
        <v>41</v>
      </c>
      <c r="C19" s="6">
        <v>1853232</v>
      </c>
      <c r="D19" s="7">
        <v>6718.64</v>
      </c>
      <c r="E19" s="6">
        <v>147157</v>
      </c>
      <c r="F19" s="7">
        <v>7119.46</v>
      </c>
      <c r="G19" s="8"/>
      <c r="H19" s="9"/>
      <c r="I19" s="8"/>
      <c r="J19" s="9"/>
      <c r="K19" s="10"/>
      <c r="L19" s="11">
        <f t="shared" ref="L19:O19" si="70">SUM(C19+G19)</f>
        <v>1853232</v>
      </c>
      <c r="M19" s="12">
        <f t="shared" si="70"/>
        <v>6718.64</v>
      </c>
      <c r="N19" s="11">
        <f t="shared" si="70"/>
        <v>147157</v>
      </c>
      <c r="O19" s="12">
        <f t="shared" si="70"/>
        <v>7119.46</v>
      </c>
      <c r="P19" s="13">
        <f t="shared" si="1"/>
        <v>2000389</v>
      </c>
      <c r="Q19" s="14">
        <f t="shared" si="2"/>
        <v>13838.1</v>
      </c>
      <c r="R19" s="15"/>
      <c r="S19" s="15"/>
      <c r="T19" s="16">
        <f t="shared" ref="T19:U19" si="71">R19-L19</f>
        <v>-1853232</v>
      </c>
      <c r="U19" s="17">
        <f t="shared" si="71"/>
        <v>-6718.64</v>
      </c>
      <c r="V19" s="15"/>
      <c r="W19" s="15"/>
      <c r="X19" s="16">
        <f t="shared" ref="X19:Y19" si="72">V19-N19</f>
        <v>-147157</v>
      </c>
      <c r="Y19" s="17">
        <f t="shared" si="72"/>
        <v>-7119.46</v>
      </c>
      <c r="Z19" s="18">
        <f t="shared" ref="Z19:AA19" si="73">SUM(T19+X19)</f>
        <v>-2000389</v>
      </c>
      <c r="AA19" s="19">
        <f t="shared" si="73"/>
        <v>-13838.1</v>
      </c>
      <c r="AB19" s="17"/>
    </row>
    <row r="20" spans="1:28" ht="20.25" customHeight="1">
      <c r="A20" s="5" t="s">
        <v>40</v>
      </c>
      <c r="B20" s="5" t="s">
        <v>42</v>
      </c>
      <c r="C20" s="6">
        <v>7347</v>
      </c>
      <c r="D20" s="7">
        <v>58.78</v>
      </c>
      <c r="E20" s="6">
        <v>16968</v>
      </c>
      <c r="F20" s="7">
        <v>695.69</v>
      </c>
      <c r="G20" s="8"/>
      <c r="H20" s="9"/>
      <c r="I20" s="8"/>
      <c r="J20" s="9"/>
      <c r="K20" s="10"/>
      <c r="L20" s="11">
        <f t="shared" ref="L20:O20" si="74">SUM(C20+G20)</f>
        <v>7347</v>
      </c>
      <c r="M20" s="12">
        <f t="shared" si="74"/>
        <v>58.78</v>
      </c>
      <c r="N20" s="11">
        <f t="shared" si="74"/>
        <v>16968</v>
      </c>
      <c r="O20" s="12">
        <f t="shared" si="74"/>
        <v>695.69</v>
      </c>
      <c r="P20" s="13">
        <f t="shared" si="1"/>
        <v>24315</v>
      </c>
      <c r="Q20" s="14">
        <f t="shared" si="2"/>
        <v>754.47</v>
      </c>
      <c r="R20" s="15"/>
      <c r="S20" s="15"/>
      <c r="T20" s="16">
        <f t="shared" ref="T20:U20" si="75">R20-L20</f>
        <v>-7347</v>
      </c>
      <c r="U20" s="17">
        <f t="shared" si="75"/>
        <v>-58.78</v>
      </c>
      <c r="V20" s="15"/>
      <c r="W20" s="15"/>
      <c r="X20" s="16">
        <f t="shared" ref="X20:Y20" si="76">V20-N20</f>
        <v>-16968</v>
      </c>
      <c r="Y20" s="17">
        <f t="shared" si="76"/>
        <v>-695.69</v>
      </c>
      <c r="Z20" s="18">
        <f t="shared" ref="Z20:AA20" si="77">SUM(T20+X20)</f>
        <v>-24315</v>
      </c>
      <c r="AA20" s="19">
        <f t="shared" si="77"/>
        <v>-754.47</v>
      </c>
      <c r="AB20" s="17"/>
    </row>
    <row r="21" spans="1:28" ht="20.25" customHeight="1">
      <c r="A21" s="5" t="s">
        <v>43</v>
      </c>
      <c r="B21" s="5" t="s">
        <v>27</v>
      </c>
      <c r="C21" s="6">
        <v>2075459</v>
      </c>
      <c r="D21" s="7">
        <v>7030.81</v>
      </c>
      <c r="E21" s="6">
        <v>152282</v>
      </c>
      <c r="F21" s="7">
        <v>6759.07</v>
      </c>
      <c r="G21" s="8"/>
      <c r="H21" s="9"/>
      <c r="I21" s="8"/>
      <c r="J21" s="9"/>
      <c r="K21" s="10"/>
      <c r="L21" s="11">
        <f t="shared" ref="L21:O21" si="78">SUM(C21+G21)</f>
        <v>2075459</v>
      </c>
      <c r="M21" s="12">
        <f t="shared" si="78"/>
        <v>7030.81</v>
      </c>
      <c r="N21" s="11">
        <f t="shared" si="78"/>
        <v>152282</v>
      </c>
      <c r="O21" s="12">
        <f t="shared" si="78"/>
        <v>6759.07</v>
      </c>
      <c r="P21" s="13">
        <f t="shared" si="1"/>
        <v>2227741</v>
      </c>
      <c r="Q21" s="14">
        <f t="shared" si="2"/>
        <v>13789.880000000001</v>
      </c>
      <c r="R21" s="15"/>
      <c r="S21" s="15"/>
      <c r="T21" s="16">
        <f t="shared" ref="T21:U21" si="79">R21-L21</f>
        <v>-2075459</v>
      </c>
      <c r="U21" s="17">
        <f t="shared" si="79"/>
        <v>-7030.81</v>
      </c>
      <c r="V21" s="15"/>
      <c r="W21" s="15"/>
      <c r="X21" s="16">
        <f t="shared" ref="X21:Y21" si="80">V21-N21</f>
        <v>-152282</v>
      </c>
      <c r="Y21" s="17">
        <f t="shared" si="80"/>
        <v>-6759.07</v>
      </c>
      <c r="Z21" s="18">
        <f t="shared" ref="Z21:AA21" si="81">SUM(T21+X21)</f>
        <v>-2227741</v>
      </c>
      <c r="AA21" s="19">
        <f t="shared" si="81"/>
        <v>-13789.880000000001</v>
      </c>
      <c r="AB21" s="17"/>
    </row>
    <row r="22" spans="1:28" ht="20.25" customHeight="1">
      <c r="A22" s="5" t="s">
        <v>43</v>
      </c>
      <c r="B22" s="4" t="s">
        <v>28</v>
      </c>
      <c r="C22" s="6">
        <v>1037731</v>
      </c>
      <c r="D22" s="7">
        <v>3458.3</v>
      </c>
      <c r="E22" s="6">
        <v>76141</v>
      </c>
      <c r="F22" s="7">
        <v>2977.24</v>
      </c>
      <c r="G22" s="8"/>
      <c r="H22" s="9"/>
      <c r="I22" s="8"/>
      <c r="J22" s="9"/>
      <c r="K22" s="10"/>
      <c r="L22" s="11">
        <f t="shared" ref="L22:O22" si="82">SUM(C22+G22)</f>
        <v>1037731</v>
      </c>
      <c r="M22" s="12">
        <f t="shared" si="82"/>
        <v>3458.3</v>
      </c>
      <c r="N22" s="11">
        <f t="shared" si="82"/>
        <v>76141</v>
      </c>
      <c r="O22" s="12">
        <f t="shared" si="82"/>
        <v>2977.24</v>
      </c>
      <c r="P22" s="13">
        <f t="shared" si="1"/>
        <v>1113872</v>
      </c>
      <c r="Q22" s="14">
        <f t="shared" si="2"/>
        <v>6435.54</v>
      </c>
      <c r="R22" s="15"/>
      <c r="S22" s="15"/>
      <c r="T22" s="16">
        <f t="shared" ref="T22:U22" si="83">R22-L22</f>
        <v>-1037731</v>
      </c>
      <c r="U22" s="17">
        <f t="shared" si="83"/>
        <v>-3458.3</v>
      </c>
      <c r="V22" s="15"/>
      <c r="W22" s="15"/>
      <c r="X22" s="16">
        <f t="shared" ref="X22:Y22" si="84">V22-N22</f>
        <v>-76141</v>
      </c>
      <c r="Y22" s="17">
        <f t="shared" si="84"/>
        <v>-2977.24</v>
      </c>
      <c r="Z22" s="18">
        <f t="shared" ref="Z22:AA22" si="85">SUM(T22+X22)</f>
        <v>-1113872</v>
      </c>
      <c r="AA22" s="19">
        <f t="shared" si="85"/>
        <v>-6435.54</v>
      </c>
      <c r="AB22" s="17"/>
    </row>
    <row r="23" spans="1:28" ht="20.25" customHeight="1">
      <c r="A23" s="4" t="s">
        <v>44</v>
      </c>
      <c r="B23" s="5" t="s">
        <v>27</v>
      </c>
      <c r="C23" s="6">
        <v>0</v>
      </c>
      <c r="D23" s="7">
        <v>0</v>
      </c>
      <c r="E23" s="6">
        <v>0</v>
      </c>
      <c r="F23" s="7">
        <v>0</v>
      </c>
      <c r="G23" s="8"/>
      <c r="H23" s="9"/>
      <c r="I23" s="8"/>
      <c r="J23" s="9"/>
      <c r="K23" s="10"/>
      <c r="L23" s="11">
        <f t="shared" ref="L23:O23" si="86">SUM(C23+G23)</f>
        <v>0</v>
      </c>
      <c r="M23" s="12">
        <f t="shared" si="86"/>
        <v>0</v>
      </c>
      <c r="N23" s="11">
        <f t="shared" si="86"/>
        <v>0</v>
      </c>
      <c r="O23" s="12">
        <f t="shared" si="86"/>
        <v>0</v>
      </c>
      <c r="P23" s="13">
        <f t="shared" si="1"/>
        <v>0</v>
      </c>
      <c r="Q23" s="14">
        <f t="shared" si="2"/>
        <v>0</v>
      </c>
      <c r="R23" s="15">
        <v>71707</v>
      </c>
      <c r="S23" s="15">
        <v>358.47</v>
      </c>
      <c r="T23" s="16">
        <f t="shared" ref="T23:U23" si="87">R23-L23</f>
        <v>71707</v>
      </c>
      <c r="U23" s="17">
        <f t="shared" si="87"/>
        <v>358.47</v>
      </c>
      <c r="V23" s="15">
        <v>25134</v>
      </c>
      <c r="W23" s="15">
        <v>1413.48</v>
      </c>
      <c r="X23" s="16">
        <f t="shared" ref="X23:Y23" si="88">V23-N23</f>
        <v>25134</v>
      </c>
      <c r="Y23" s="17">
        <f t="shared" si="88"/>
        <v>1413.48</v>
      </c>
      <c r="Z23" s="18">
        <f t="shared" ref="Z23:AA23" si="89">SUM(T23+X23)</f>
        <v>96841</v>
      </c>
      <c r="AA23" s="19">
        <f t="shared" si="89"/>
        <v>1771.95</v>
      </c>
      <c r="AB23" s="17"/>
    </row>
    <row r="24" spans="1:28" ht="20.25" customHeight="1">
      <c r="A24" s="4" t="s">
        <v>44</v>
      </c>
      <c r="B24" s="5" t="s">
        <v>41</v>
      </c>
      <c r="C24" s="6">
        <v>0</v>
      </c>
      <c r="D24" s="7">
        <v>0</v>
      </c>
      <c r="E24" s="6">
        <v>0</v>
      </c>
      <c r="F24" s="7">
        <v>0</v>
      </c>
      <c r="G24" s="8"/>
      <c r="H24" s="9"/>
      <c r="I24" s="8"/>
      <c r="J24" s="9"/>
      <c r="K24" s="10"/>
      <c r="L24" s="11">
        <f t="shared" ref="L24:O24" si="90">SUM(C24+G24)</f>
        <v>0</v>
      </c>
      <c r="M24" s="12">
        <f t="shared" si="90"/>
        <v>0</v>
      </c>
      <c r="N24" s="11">
        <f t="shared" si="90"/>
        <v>0</v>
      </c>
      <c r="O24" s="12">
        <f t="shared" si="90"/>
        <v>0</v>
      </c>
      <c r="P24" s="13">
        <f t="shared" si="1"/>
        <v>0</v>
      </c>
      <c r="Q24" s="14">
        <f t="shared" si="2"/>
        <v>0</v>
      </c>
      <c r="R24" s="15">
        <v>71707</v>
      </c>
      <c r="S24" s="15">
        <v>322.41000000000003</v>
      </c>
      <c r="T24" s="16">
        <f t="shared" ref="T24:U24" si="91">R24-L24</f>
        <v>71707</v>
      </c>
      <c r="U24" s="17">
        <f t="shared" si="91"/>
        <v>322.41000000000003</v>
      </c>
      <c r="V24" s="15">
        <v>25134</v>
      </c>
      <c r="W24" s="15">
        <v>1226.44</v>
      </c>
      <c r="X24" s="16">
        <f t="shared" ref="X24:Y24" si="92">V24-N24</f>
        <v>25134</v>
      </c>
      <c r="Y24" s="17">
        <f t="shared" si="92"/>
        <v>1226.44</v>
      </c>
      <c r="Z24" s="18">
        <f t="shared" ref="Z24:AA24" si="93">SUM(T24+X24)</f>
        <v>96841</v>
      </c>
      <c r="AA24" s="19">
        <f t="shared" si="93"/>
        <v>1548.8500000000001</v>
      </c>
      <c r="AB24" s="17"/>
    </row>
    <row r="25" spans="1:28" ht="20.25" customHeight="1">
      <c r="A25" s="4" t="s">
        <v>45</v>
      </c>
      <c r="B25" s="4" t="s">
        <v>27</v>
      </c>
      <c r="C25" s="6"/>
      <c r="D25" s="7"/>
      <c r="E25" s="6"/>
      <c r="F25" s="7"/>
      <c r="G25" s="8"/>
      <c r="H25" s="9"/>
      <c r="I25" s="8"/>
      <c r="J25" s="9"/>
      <c r="K25" s="10"/>
      <c r="L25" s="11">
        <f t="shared" ref="L25:O25" si="94">SUM(C25+G25)</f>
        <v>0</v>
      </c>
      <c r="M25" s="12">
        <f t="shared" si="94"/>
        <v>0</v>
      </c>
      <c r="N25" s="11">
        <f t="shared" si="94"/>
        <v>0</v>
      </c>
      <c r="O25" s="12">
        <f t="shared" si="94"/>
        <v>0</v>
      </c>
      <c r="P25" s="13">
        <f t="shared" si="1"/>
        <v>0</v>
      </c>
      <c r="Q25" s="14">
        <f t="shared" si="2"/>
        <v>0</v>
      </c>
      <c r="R25" s="15"/>
      <c r="S25" s="15"/>
      <c r="T25" s="16">
        <f t="shared" ref="T25:U25" si="95">R25-L25</f>
        <v>0</v>
      </c>
      <c r="U25" s="17">
        <f t="shared" si="95"/>
        <v>0</v>
      </c>
      <c r="V25" s="15"/>
      <c r="W25" s="15"/>
      <c r="X25" s="16">
        <f t="shared" ref="X25:Y25" si="96">V25-N25</f>
        <v>0</v>
      </c>
      <c r="Y25" s="17">
        <f t="shared" si="96"/>
        <v>0</v>
      </c>
      <c r="Z25" s="18">
        <f t="shared" ref="Z25:AA25" si="97">SUM(T25+X25)</f>
        <v>0</v>
      </c>
      <c r="AA25" s="19">
        <f t="shared" si="97"/>
        <v>0</v>
      </c>
      <c r="AB25" s="17"/>
    </row>
    <row r="26" spans="1:28" ht="20.25" customHeight="1">
      <c r="A26" s="4" t="s">
        <v>45</v>
      </c>
      <c r="B26" s="4" t="s">
        <v>38</v>
      </c>
      <c r="C26" s="6"/>
      <c r="D26" s="7"/>
      <c r="E26" s="6"/>
      <c r="F26" s="7"/>
      <c r="G26" s="8"/>
      <c r="H26" s="9"/>
      <c r="I26" s="8"/>
      <c r="J26" s="9"/>
      <c r="K26" s="10"/>
      <c r="L26" s="11">
        <f t="shared" ref="L26:O26" si="98">SUM(C26+G26)</f>
        <v>0</v>
      </c>
      <c r="M26" s="12">
        <f t="shared" si="98"/>
        <v>0</v>
      </c>
      <c r="N26" s="11">
        <f t="shared" si="98"/>
        <v>0</v>
      </c>
      <c r="O26" s="12">
        <f t="shared" si="98"/>
        <v>0</v>
      </c>
      <c r="P26" s="13">
        <f t="shared" si="1"/>
        <v>0</v>
      </c>
      <c r="Q26" s="14">
        <f t="shared" si="2"/>
        <v>0</v>
      </c>
      <c r="R26" s="15"/>
      <c r="S26" s="15"/>
      <c r="T26" s="16">
        <f t="shared" ref="T26:U26" si="99">R26-L26</f>
        <v>0</v>
      </c>
      <c r="U26" s="17">
        <f t="shared" si="99"/>
        <v>0</v>
      </c>
      <c r="V26" s="15"/>
      <c r="W26" s="15"/>
      <c r="X26" s="16">
        <f t="shared" ref="X26:Y26" si="100">V26-N26</f>
        <v>0</v>
      </c>
      <c r="Y26" s="17">
        <f t="shared" si="100"/>
        <v>0</v>
      </c>
      <c r="Z26" s="18">
        <f t="shared" ref="Z26:AA26" si="101">SUM(T26+X26)</f>
        <v>0</v>
      </c>
      <c r="AA26" s="19">
        <f t="shared" si="101"/>
        <v>0</v>
      </c>
      <c r="AB26" s="17"/>
    </row>
    <row r="27" spans="1:28" ht="20.25" customHeight="1">
      <c r="A27" s="5" t="s">
        <v>46</v>
      </c>
      <c r="B27" s="5" t="s">
        <v>27</v>
      </c>
      <c r="C27" s="6">
        <v>114833</v>
      </c>
      <c r="D27" s="7">
        <v>506.27</v>
      </c>
      <c r="E27" s="6">
        <v>8301</v>
      </c>
      <c r="F27" s="7">
        <v>450.99</v>
      </c>
      <c r="G27" s="8"/>
      <c r="H27" s="9"/>
      <c r="I27" s="8"/>
      <c r="J27" s="9"/>
      <c r="K27" s="10"/>
      <c r="L27" s="11">
        <f t="shared" ref="L27:O27" si="102">SUM(C27+G27)</f>
        <v>114833</v>
      </c>
      <c r="M27" s="12">
        <f t="shared" si="102"/>
        <v>506.27</v>
      </c>
      <c r="N27" s="11">
        <f t="shared" si="102"/>
        <v>8301</v>
      </c>
      <c r="O27" s="12">
        <f t="shared" si="102"/>
        <v>450.99</v>
      </c>
      <c r="P27" s="13">
        <f t="shared" si="1"/>
        <v>123134</v>
      </c>
      <c r="Q27" s="14">
        <f t="shared" si="2"/>
        <v>957.26</v>
      </c>
      <c r="R27" s="15"/>
      <c r="S27" s="15"/>
      <c r="T27" s="16">
        <f t="shared" ref="T27:U27" si="103">R27-L27</f>
        <v>-114833</v>
      </c>
      <c r="U27" s="17">
        <f t="shared" si="103"/>
        <v>-506.27</v>
      </c>
      <c r="V27" s="15"/>
      <c r="W27" s="15"/>
      <c r="X27" s="16">
        <f t="shared" ref="X27:Y27" si="104">V27-N27</f>
        <v>-8301</v>
      </c>
      <c r="Y27" s="17">
        <f t="shared" si="104"/>
        <v>-450.99</v>
      </c>
      <c r="Z27" s="18">
        <f t="shared" ref="Z27:AA27" si="105">SUM(T27+X27)</f>
        <v>-123134</v>
      </c>
      <c r="AA27" s="19">
        <f t="shared" si="105"/>
        <v>-957.26</v>
      </c>
      <c r="AB27" s="17"/>
    </row>
    <row r="28" spans="1:28" ht="20.25" customHeight="1">
      <c r="A28" s="5" t="s">
        <v>46</v>
      </c>
      <c r="B28" s="5" t="s">
        <v>34</v>
      </c>
      <c r="C28" s="6">
        <v>5344</v>
      </c>
      <c r="D28" s="7">
        <v>64.5</v>
      </c>
      <c r="E28" s="6">
        <v>0</v>
      </c>
      <c r="F28" s="7">
        <v>0</v>
      </c>
      <c r="G28" s="8"/>
      <c r="H28" s="9"/>
      <c r="I28" s="8"/>
      <c r="J28" s="9"/>
      <c r="K28" s="10"/>
      <c r="L28" s="11">
        <f t="shared" ref="L28:O28" si="106">SUM(C28+G28)</f>
        <v>5344</v>
      </c>
      <c r="M28" s="12">
        <f t="shared" si="106"/>
        <v>64.5</v>
      </c>
      <c r="N28" s="11">
        <f t="shared" si="106"/>
        <v>0</v>
      </c>
      <c r="O28" s="12">
        <f t="shared" si="106"/>
        <v>0</v>
      </c>
      <c r="P28" s="13">
        <f t="shared" si="1"/>
        <v>5344</v>
      </c>
      <c r="Q28" s="14">
        <f t="shared" si="2"/>
        <v>64.5</v>
      </c>
      <c r="R28" s="15"/>
      <c r="S28" s="15"/>
      <c r="T28" s="16">
        <f t="shared" ref="T28:U28" si="107">R28-L28</f>
        <v>-5344</v>
      </c>
      <c r="U28" s="17">
        <f t="shared" si="107"/>
        <v>-64.5</v>
      </c>
      <c r="V28" s="15"/>
      <c r="W28" s="15"/>
      <c r="X28" s="16">
        <f t="shared" ref="X28:Y28" si="108">V28-N28</f>
        <v>0</v>
      </c>
      <c r="Y28" s="17">
        <f t="shared" si="108"/>
        <v>0</v>
      </c>
      <c r="Z28" s="18">
        <f t="shared" ref="Z28:AA28" si="109">SUM(T28+X28)</f>
        <v>-5344</v>
      </c>
      <c r="AA28" s="19">
        <f t="shared" si="109"/>
        <v>-64.5</v>
      </c>
      <c r="AB28" s="17"/>
    </row>
    <row r="29" spans="1:28" ht="20.25" customHeight="1">
      <c r="A29" s="5" t="s">
        <v>46</v>
      </c>
      <c r="B29" s="5" t="s">
        <v>35</v>
      </c>
      <c r="C29" s="6">
        <v>52074</v>
      </c>
      <c r="D29" s="7">
        <v>181.22</v>
      </c>
      <c r="E29" s="6">
        <v>4150</v>
      </c>
      <c r="F29" s="7">
        <v>203.14</v>
      </c>
      <c r="G29" s="8"/>
      <c r="H29" s="9"/>
      <c r="I29" s="8"/>
      <c r="J29" s="9"/>
      <c r="K29" s="10"/>
      <c r="L29" s="11">
        <f t="shared" ref="L29:O29" si="110">SUM(C29+G29)</f>
        <v>52074</v>
      </c>
      <c r="M29" s="12">
        <f t="shared" si="110"/>
        <v>181.22</v>
      </c>
      <c r="N29" s="11">
        <f t="shared" si="110"/>
        <v>4150</v>
      </c>
      <c r="O29" s="12">
        <f t="shared" si="110"/>
        <v>203.14</v>
      </c>
      <c r="P29" s="13">
        <f t="shared" si="1"/>
        <v>56224</v>
      </c>
      <c r="Q29" s="14">
        <f t="shared" si="2"/>
        <v>384.36</v>
      </c>
      <c r="R29" s="15"/>
      <c r="S29" s="15"/>
      <c r="T29" s="16">
        <f t="shared" ref="T29:U29" si="111">R29-L29</f>
        <v>-52074</v>
      </c>
      <c r="U29" s="17">
        <f t="shared" si="111"/>
        <v>-181.22</v>
      </c>
      <c r="V29" s="15"/>
      <c r="W29" s="15"/>
      <c r="X29" s="16">
        <f t="shared" ref="X29:Y29" si="112">V29-N29</f>
        <v>-4150</v>
      </c>
      <c r="Y29" s="17">
        <f t="shared" si="112"/>
        <v>-203.14</v>
      </c>
      <c r="Z29" s="18">
        <f t="shared" ref="Z29:AA29" si="113">SUM(T29+X29)</f>
        <v>-56224</v>
      </c>
      <c r="AA29" s="19">
        <f t="shared" si="113"/>
        <v>-384.36</v>
      </c>
      <c r="AB29" s="17"/>
    </row>
    <row r="30" spans="1:28" ht="20.25" customHeight="1">
      <c r="A30" s="4" t="s">
        <v>47</v>
      </c>
      <c r="B30" s="5" t="s">
        <v>27</v>
      </c>
      <c r="C30" s="6">
        <v>0</v>
      </c>
      <c r="D30" s="7">
        <v>0</v>
      </c>
      <c r="E30" s="6">
        <v>0</v>
      </c>
      <c r="F30" s="7">
        <v>0</v>
      </c>
      <c r="G30" s="8"/>
      <c r="H30" s="9"/>
      <c r="I30" s="8"/>
      <c r="J30" s="9"/>
      <c r="K30" s="10"/>
      <c r="L30" s="11">
        <f t="shared" ref="L30:O30" si="114">SUM(C30+G30)</f>
        <v>0</v>
      </c>
      <c r="M30" s="12">
        <f t="shared" si="114"/>
        <v>0</v>
      </c>
      <c r="N30" s="11">
        <f t="shared" si="114"/>
        <v>0</v>
      </c>
      <c r="O30" s="12">
        <f t="shared" si="114"/>
        <v>0</v>
      </c>
      <c r="P30" s="13">
        <f t="shared" si="1"/>
        <v>0</v>
      </c>
      <c r="Q30" s="14">
        <f t="shared" si="2"/>
        <v>0</v>
      </c>
      <c r="R30" s="15">
        <v>64555</v>
      </c>
      <c r="S30" s="15">
        <v>294.37</v>
      </c>
      <c r="T30" s="16">
        <f t="shared" ref="T30:U30" si="115">R30-L30</f>
        <v>64555</v>
      </c>
      <c r="U30" s="17">
        <f t="shared" si="115"/>
        <v>294.37</v>
      </c>
      <c r="V30" s="15">
        <v>769</v>
      </c>
      <c r="W30" s="15">
        <v>37.14</v>
      </c>
      <c r="X30" s="16">
        <f t="shared" ref="X30:Y30" si="116">V30-N30</f>
        <v>769</v>
      </c>
      <c r="Y30" s="17">
        <f t="shared" si="116"/>
        <v>37.14</v>
      </c>
      <c r="Z30" s="18">
        <f t="shared" ref="Z30:AA30" si="117">SUM(T30+X30)</f>
        <v>65324</v>
      </c>
      <c r="AA30" s="19">
        <f t="shared" si="117"/>
        <v>331.51</v>
      </c>
      <c r="AB30" s="17"/>
    </row>
    <row r="31" spans="1:28" ht="20.25" customHeight="1">
      <c r="A31" s="4" t="s">
        <v>47</v>
      </c>
      <c r="B31" s="5" t="s">
        <v>30</v>
      </c>
      <c r="C31" s="6">
        <v>0</v>
      </c>
      <c r="D31" s="7">
        <v>0</v>
      </c>
      <c r="E31" s="6">
        <v>0</v>
      </c>
      <c r="F31" s="7">
        <v>0</v>
      </c>
      <c r="G31" s="8"/>
      <c r="H31" s="9"/>
      <c r="I31" s="8"/>
      <c r="J31" s="9"/>
      <c r="K31" s="10"/>
      <c r="L31" s="11">
        <f t="shared" ref="L31:O31" si="118">SUM(C31+G31)</f>
        <v>0</v>
      </c>
      <c r="M31" s="12">
        <f t="shared" si="118"/>
        <v>0</v>
      </c>
      <c r="N31" s="11">
        <f t="shared" si="118"/>
        <v>0</v>
      </c>
      <c r="O31" s="12">
        <f t="shared" si="118"/>
        <v>0</v>
      </c>
      <c r="P31" s="13">
        <f t="shared" si="1"/>
        <v>0</v>
      </c>
      <c r="Q31" s="14">
        <f t="shared" si="2"/>
        <v>0</v>
      </c>
      <c r="R31" s="15">
        <v>64555</v>
      </c>
      <c r="S31" s="15">
        <v>294.37</v>
      </c>
      <c r="T31" s="16">
        <f t="shared" ref="T31:U31" si="119">R31-L31</f>
        <v>64555</v>
      </c>
      <c r="U31" s="17">
        <f t="shared" si="119"/>
        <v>294.37</v>
      </c>
      <c r="V31" s="15">
        <v>769</v>
      </c>
      <c r="W31" s="15">
        <v>33.46</v>
      </c>
      <c r="X31" s="16">
        <f t="shared" ref="X31:Y31" si="120">V31-N31</f>
        <v>769</v>
      </c>
      <c r="Y31" s="17">
        <f t="shared" si="120"/>
        <v>33.46</v>
      </c>
      <c r="Z31" s="18">
        <f t="shared" ref="Z31:AA31" si="121">SUM(T31+X31)</f>
        <v>65324</v>
      </c>
      <c r="AA31" s="19">
        <f t="shared" si="121"/>
        <v>327.83</v>
      </c>
      <c r="AB31" s="17"/>
    </row>
    <row r="32" spans="1:28" ht="20.25" customHeight="1">
      <c r="A32" s="4" t="s">
        <v>48</v>
      </c>
      <c r="B32" s="4" t="s">
        <v>27</v>
      </c>
      <c r="C32" s="6">
        <v>134287</v>
      </c>
      <c r="D32" s="7">
        <v>496.86</v>
      </c>
      <c r="E32" s="6">
        <v>25346</v>
      </c>
      <c r="F32" s="7">
        <v>956.56</v>
      </c>
      <c r="G32" s="8"/>
      <c r="H32" s="9"/>
      <c r="I32" s="8"/>
      <c r="J32" s="9"/>
      <c r="K32" s="10"/>
      <c r="L32" s="11">
        <f t="shared" ref="L32:O32" si="122">SUM(C32+G32)</f>
        <v>134287</v>
      </c>
      <c r="M32" s="12">
        <f t="shared" si="122"/>
        <v>496.86</v>
      </c>
      <c r="N32" s="11">
        <f t="shared" si="122"/>
        <v>25346</v>
      </c>
      <c r="O32" s="12">
        <f t="shared" si="122"/>
        <v>956.56</v>
      </c>
      <c r="P32" s="13">
        <f t="shared" si="1"/>
        <v>159633</v>
      </c>
      <c r="Q32" s="14">
        <f t="shared" si="2"/>
        <v>1453.42</v>
      </c>
      <c r="R32" s="15"/>
      <c r="S32" s="15"/>
      <c r="T32" s="16">
        <f t="shared" ref="T32:U32" si="123">R32-L32</f>
        <v>-134287</v>
      </c>
      <c r="U32" s="17">
        <f t="shared" si="123"/>
        <v>-496.86</v>
      </c>
      <c r="V32" s="15"/>
      <c r="W32" s="15"/>
      <c r="X32" s="16">
        <f t="shared" ref="X32:Y32" si="124">V32-N32</f>
        <v>-25346</v>
      </c>
      <c r="Y32" s="17">
        <f t="shared" si="124"/>
        <v>-956.56</v>
      </c>
      <c r="Z32" s="18">
        <f t="shared" ref="Z32:AA32" si="125">SUM(T32+X32)</f>
        <v>-159633</v>
      </c>
      <c r="AA32" s="19">
        <f t="shared" si="125"/>
        <v>-1453.42</v>
      </c>
      <c r="AB32" s="17"/>
    </row>
    <row r="33" spans="1:28" ht="20.25" customHeight="1">
      <c r="A33" s="4" t="s">
        <v>48</v>
      </c>
      <c r="B33" s="4" t="s">
        <v>30</v>
      </c>
      <c r="C33" s="6">
        <v>100716</v>
      </c>
      <c r="D33" s="7">
        <v>372.65</v>
      </c>
      <c r="E33" s="6">
        <v>19010</v>
      </c>
      <c r="F33" s="7">
        <v>646.34</v>
      </c>
      <c r="G33" s="8"/>
      <c r="H33" s="9"/>
      <c r="I33" s="8"/>
      <c r="J33" s="9"/>
      <c r="K33" s="10"/>
      <c r="L33" s="11">
        <f t="shared" ref="L33:O33" si="126">SUM(C33+G33)</f>
        <v>100716</v>
      </c>
      <c r="M33" s="12">
        <f t="shared" si="126"/>
        <v>372.65</v>
      </c>
      <c r="N33" s="11">
        <f t="shared" si="126"/>
        <v>19010</v>
      </c>
      <c r="O33" s="12">
        <f t="shared" si="126"/>
        <v>646.34</v>
      </c>
      <c r="P33" s="13">
        <f t="shared" si="1"/>
        <v>119726</v>
      </c>
      <c r="Q33" s="14">
        <f t="shared" si="2"/>
        <v>1018.99</v>
      </c>
      <c r="R33" s="15"/>
      <c r="S33" s="15"/>
      <c r="T33" s="16">
        <f t="shared" ref="T33:U33" si="127">R33-L33</f>
        <v>-100716</v>
      </c>
      <c r="U33" s="17">
        <f t="shared" si="127"/>
        <v>-372.65</v>
      </c>
      <c r="V33" s="15"/>
      <c r="W33" s="15"/>
      <c r="X33" s="16">
        <f t="shared" ref="X33:Y33" si="128">V33-N33</f>
        <v>-19010</v>
      </c>
      <c r="Y33" s="17">
        <f t="shared" si="128"/>
        <v>-646.34</v>
      </c>
      <c r="Z33" s="18">
        <f t="shared" ref="Z33:AA33" si="129">SUM(T33+X33)</f>
        <v>-119726</v>
      </c>
      <c r="AA33" s="19">
        <f t="shared" si="129"/>
        <v>-1018.99</v>
      </c>
      <c r="AB33" s="17"/>
    </row>
    <row r="34" spans="1:28" ht="20.25" customHeight="1">
      <c r="A34" s="4" t="s">
        <v>49</v>
      </c>
      <c r="B34" s="4" t="s">
        <v>27</v>
      </c>
      <c r="C34" s="6">
        <v>0</v>
      </c>
      <c r="D34" s="7">
        <v>0</v>
      </c>
      <c r="E34" s="6">
        <v>0</v>
      </c>
      <c r="F34" s="7">
        <v>0</v>
      </c>
      <c r="G34" s="8"/>
      <c r="H34" s="9"/>
      <c r="I34" s="8"/>
      <c r="J34" s="9"/>
      <c r="K34" s="10"/>
      <c r="L34" s="11">
        <f t="shared" ref="L34:O34" si="130">SUM(C34+G34)</f>
        <v>0</v>
      </c>
      <c r="M34" s="12">
        <f t="shared" si="130"/>
        <v>0</v>
      </c>
      <c r="N34" s="11">
        <f t="shared" si="130"/>
        <v>0</v>
      </c>
      <c r="O34" s="12">
        <f t="shared" si="130"/>
        <v>0</v>
      </c>
      <c r="P34" s="13">
        <f t="shared" si="1"/>
        <v>0</v>
      </c>
      <c r="Q34" s="14">
        <f t="shared" si="2"/>
        <v>0</v>
      </c>
      <c r="R34" s="15">
        <v>37884</v>
      </c>
      <c r="S34" s="15">
        <v>212.91</v>
      </c>
      <c r="T34" s="16">
        <f t="shared" ref="T34:U34" si="131">R34-L34</f>
        <v>37884</v>
      </c>
      <c r="U34" s="17">
        <f t="shared" si="131"/>
        <v>212.91</v>
      </c>
      <c r="V34" s="15">
        <v>17761</v>
      </c>
      <c r="W34" s="15">
        <v>898.04</v>
      </c>
      <c r="X34" s="16">
        <f t="shared" ref="X34:Y34" si="132">V34-N34</f>
        <v>17761</v>
      </c>
      <c r="Y34" s="17">
        <f t="shared" si="132"/>
        <v>898.04</v>
      </c>
      <c r="Z34" s="18">
        <f t="shared" ref="Z34:AA34" si="133">SUM(T34+X34)</f>
        <v>55645</v>
      </c>
      <c r="AA34" s="19">
        <f t="shared" si="133"/>
        <v>1110.95</v>
      </c>
      <c r="AB34" s="17"/>
    </row>
    <row r="35" spans="1:28" ht="20.25" customHeight="1">
      <c r="A35" s="4" t="s">
        <v>49</v>
      </c>
      <c r="B35" s="4" t="s">
        <v>41</v>
      </c>
      <c r="C35" s="6">
        <v>0</v>
      </c>
      <c r="D35" s="7">
        <v>0</v>
      </c>
      <c r="E35" s="6">
        <v>0</v>
      </c>
      <c r="F35" s="7">
        <v>0</v>
      </c>
      <c r="G35" s="8"/>
      <c r="H35" s="9"/>
      <c r="I35" s="8"/>
      <c r="J35" s="9"/>
      <c r="K35" s="10"/>
      <c r="L35" s="11">
        <f t="shared" ref="L35:O35" si="134">SUM(C35+G35)</f>
        <v>0</v>
      </c>
      <c r="M35" s="12">
        <f t="shared" si="134"/>
        <v>0</v>
      </c>
      <c r="N35" s="11">
        <f t="shared" si="134"/>
        <v>0</v>
      </c>
      <c r="O35" s="12">
        <f t="shared" si="134"/>
        <v>0</v>
      </c>
      <c r="P35" s="13">
        <f t="shared" si="1"/>
        <v>0</v>
      </c>
      <c r="Q35" s="14">
        <f t="shared" si="2"/>
        <v>0</v>
      </c>
      <c r="R35" s="15">
        <v>37884</v>
      </c>
      <c r="S35" s="15">
        <v>189.66</v>
      </c>
      <c r="T35" s="16">
        <f t="shared" ref="T35:U35" si="135">R35-L35</f>
        <v>37884</v>
      </c>
      <c r="U35" s="17">
        <f t="shared" si="135"/>
        <v>189.66</v>
      </c>
      <c r="V35" s="15">
        <v>55645</v>
      </c>
      <c r="W35" s="15">
        <v>979.99</v>
      </c>
      <c r="X35" s="16">
        <f t="shared" ref="X35:Y35" si="136">V35-N35</f>
        <v>55645</v>
      </c>
      <c r="Y35" s="17">
        <f t="shared" si="136"/>
        <v>979.99</v>
      </c>
      <c r="Z35" s="18">
        <f t="shared" ref="Z35:AA35" si="137">SUM(T35+X35)</f>
        <v>93529</v>
      </c>
      <c r="AA35" s="19">
        <f t="shared" si="137"/>
        <v>1169.6500000000001</v>
      </c>
      <c r="AB35" s="17"/>
    </row>
    <row r="36" spans="1:28" ht="20.25" customHeight="1">
      <c r="A36" s="4" t="s">
        <v>50</v>
      </c>
      <c r="B36" s="5" t="s">
        <v>27</v>
      </c>
      <c r="C36" s="6">
        <v>1532614</v>
      </c>
      <c r="D36" s="7">
        <v>5041.66</v>
      </c>
      <c r="E36" s="6">
        <v>226169</v>
      </c>
      <c r="F36" s="7">
        <v>8647.4699999999993</v>
      </c>
      <c r="G36" s="8"/>
      <c r="H36" s="9"/>
      <c r="I36" s="8"/>
      <c r="J36" s="9"/>
      <c r="K36" s="10"/>
      <c r="L36" s="11">
        <f t="shared" ref="L36:O36" si="138">SUM(C36+G36)</f>
        <v>1532614</v>
      </c>
      <c r="M36" s="12">
        <f t="shared" si="138"/>
        <v>5041.66</v>
      </c>
      <c r="N36" s="11">
        <f t="shared" si="138"/>
        <v>226169</v>
      </c>
      <c r="O36" s="12">
        <f t="shared" si="138"/>
        <v>8647.4699999999993</v>
      </c>
      <c r="P36" s="13">
        <f t="shared" si="1"/>
        <v>1758783</v>
      </c>
      <c r="Q36" s="14">
        <f t="shared" si="2"/>
        <v>13689.13</v>
      </c>
      <c r="R36" s="15"/>
      <c r="S36" s="15"/>
      <c r="T36" s="16">
        <f t="shared" ref="T36:U36" si="139">R36-L36</f>
        <v>-1532614</v>
      </c>
      <c r="U36" s="17">
        <f t="shared" si="139"/>
        <v>-5041.66</v>
      </c>
      <c r="V36" s="15"/>
      <c r="W36" s="15"/>
      <c r="X36" s="16">
        <f t="shared" ref="X36:Y36" si="140">V36-N36</f>
        <v>-226169</v>
      </c>
      <c r="Y36" s="17">
        <f t="shared" si="140"/>
        <v>-8647.4699999999993</v>
      </c>
      <c r="Z36" s="18">
        <f t="shared" ref="Z36:AA36" si="141">SUM(T36+X36)</f>
        <v>-1758783</v>
      </c>
      <c r="AA36" s="19">
        <f t="shared" si="141"/>
        <v>-13689.13</v>
      </c>
      <c r="AB36" s="17"/>
    </row>
    <row r="37" spans="1:28" ht="20.25" customHeight="1">
      <c r="A37" s="4" t="s">
        <v>50</v>
      </c>
      <c r="B37" s="4" t="s">
        <v>38</v>
      </c>
      <c r="C37" s="6">
        <v>766304</v>
      </c>
      <c r="D37" s="7">
        <v>2382.2399999999998</v>
      </c>
      <c r="E37" s="6">
        <v>113083</v>
      </c>
      <c r="F37" s="7">
        <v>3754.7</v>
      </c>
      <c r="G37" s="8"/>
      <c r="H37" s="9"/>
      <c r="I37" s="8"/>
      <c r="J37" s="9"/>
      <c r="K37" s="10"/>
      <c r="L37" s="11">
        <f t="shared" ref="L37:O37" si="142">SUM(C37+G37)</f>
        <v>766304</v>
      </c>
      <c r="M37" s="12">
        <f t="shared" si="142"/>
        <v>2382.2399999999998</v>
      </c>
      <c r="N37" s="11">
        <f t="shared" si="142"/>
        <v>113083</v>
      </c>
      <c r="O37" s="12">
        <f t="shared" si="142"/>
        <v>3754.7</v>
      </c>
      <c r="P37" s="13">
        <f t="shared" si="1"/>
        <v>879387</v>
      </c>
      <c r="Q37" s="14">
        <f t="shared" si="2"/>
        <v>6136.94</v>
      </c>
      <c r="R37" s="15"/>
      <c r="S37" s="15"/>
      <c r="T37" s="16">
        <f t="shared" ref="T37:U37" si="143">R37-L37</f>
        <v>-766304</v>
      </c>
      <c r="U37" s="17">
        <f t="shared" si="143"/>
        <v>-2382.2399999999998</v>
      </c>
      <c r="V37" s="15"/>
      <c r="W37" s="15"/>
      <c r="X37" s="16">
        <f t="shared" ref="X37:Y37" si="144">V37-N37</f>
        <v>-113083</v>
      </c>
      <c r="Y37" s="17">
        <f t="shared" si="144"/>
        <v>-3754.7</v>
      </c>
      <c r="Z37" s="18">
        <f t="shared" ref="Z37:AA37" si="145">SUM(T37+X37)</f>
        <v>-879387</v>
      </c>
      <c r="AA37" s="19">
        <f t="shared" si="145"/>
        <v>-6136.94</v>
      </c>
      <c r="AB37" s="17"/>
    </row>
    <row r="38" spans="1:28" ht="20.25" customHeight="1">
      <c r="A38" s="5" t="s">
        <v>51</v>
      </c>
      <c r="B38" s="5" t="s">
        <v>27</v>
      </c>
      <c r="C38" s="6">
        <v>1446</v>
      </c>
      <c r="D38" s="7">
        <v>16.309999999999999</v>
      </c>
      <c r="E38" s="6">
        <v>3946</v>
      </c>
      <c r="F38" s="7">
        <v>286.95</v>
      </c>
      <c r="G38" s="8"/>
      <c r="H38" s="9"/>
      <c r="I38" s="8"/>
      <c r="J38" s="9"/>
      <c r="K38" s="10"/>
      <c r="L38" s="11">
        <f t="shared" ref="L38:O38" si="146">SUM(C38+G38)</f>
        <v>1446</v>
      </c>
      <c r="M38" s="12">
        <f t="shared" si="146"/>
        <v>16.309999999999999</v>
      </c>
      <c r="N38" s="11">
        <f t="shared" si="146"/>
        <v>3946</v>
      </c>
      <c r="O38" s="12">
        <f t="shared" si="146"/>
        <v>286.95</v>
      </c>
      <c r="P38" s="13">
        <f t="shared" si="1"/>
        <v>5392</v>
      </c>
      <c r="Q38" s="14">
        <f t="shared" si="2"/>
        <v>303.26</v>
      </c>
      <c r="R38" s="15"/>
      <c r="S38" s="15"/>
      <c r="T38" s="16">
        <f t="shared" ref="T38:U38" si="147">R38-L38</f>
        <v>-1446</v>
      </c>
      <c r="U38" s="17">
        <f t="shared" si="147"/>
        <v>-16.309999999999999</v>
      </c>
      <c r="V38" s="15"/>
      <c r="W38" s="15"/>
      <c r="X38" s="16">
        <f t="shared" ref="X38:Y38" si="148">V38-N38</f>
        <v>-3946</v>
      </c>
      <c r="Y38" s="17">
        <f t="shared" si="148"/>
        <v>-286.95</v>
      </c>
      <c r="Z38" s="18">
        <f t="shared" ref="Z38:AA38" si="149">SUM(T38+X38)</f>
        <v>-5392</v>
      </c>
      <c r="AA38" s="19">
        <f t="shared" si="149"/>
        <v>-303.26</v>
      </c>
      <c r="AB38" s="17"/>
    </row>
    <row r="39" spans="1:28" ht="20.25" customHeight="1">
      <c r="A39" s="5" t="s">
        <v>51</v>
      </c>
      <c r="B39" s="5" t="s">
        <v>52</v>
      </c>
      <c r="C39" s="6">
        <v>723</v>
      </c>
      <c r="D39" s="7">
        <v>6.53</v>
      </c>
      <c r="E39" s="6">
        <v>1973</v>
      </c>
      <c r="F39" s="7">
        <v>114.77</v>
      </c>
      <c r="G39" s="8"/>
      <c r="H39" s="9"/>
      <c r="I39" s="8"/>
      <c r="J39" s="9"/>
      <c r="K39" s="10"/>
      <c r="L39" s="11">
        <f t="shared" ref="L39:O39" si="150">SUM(C39+G39)</f>
        <v>723</v>
      </c>
      <c r="M39" s="12">
        <f t="shared" si="150"/>
        <v>6.53</v>
      </c>
      <c r="N39" s="11">
        <f t="shared" si="150"/>
        <v>1973</v>
      </c>
      <c r="O39" s="12">
        <f t="shared" si="150"/>
        <v>114.77</v>
      </c>
      <c r="P39" s="13">
        <f t="shared" si="1"/>
        <v>2696</v>
      </c>
      <c r="Q39" s="14">
        <f t="shared" si="2"/>
        <v>121.3</v>
      </c>
      <c r="R39" s="15"/>
      <c r="S39" s="15"/>
      <c r="T39" s="16">
        <f t="shared" ref="T39:U39" si="151">R39-L39</f>
        <v>-723</v>
      </c>
      <c r="U39" s="17">
        <f t="shared" si="151"/>
        <v>-6.53</v>
      </c>
      <c r="V39" s="15"/>
      <c r="W39" s="15"/>
      <c r="X39" s="16">
        <f t="shared" ref="X39:Y39" si="152">V39-N39</f>
        <v>-1973</v>
      </c>
      <c r="Y39" s="17">
        <f t="shared" si="152"/>
        <v>-114.77</v>
      </c>
      <c r="Z39" s="18">
        <f t="shared" ref="Z39:AA39" si="153">SUM(T39+X39)</f>
        <v>-2696</v>
      </c>
      <c r="AA39" s="19">
        <f t="shared" si="153"/>
        <v>-121.3</v>
      </c>
      <c r="AB39" s="17"/>
    </row>
    <row r="40" spans="1:28" ht="20.25" customHeight="1">
      <c r="A40" s="4" t="s">
        <v>53</v>
      </c>
      <c r="B40" s="5" t="s">
        <v>27</v>
      </c>
      <c r="C40" s="6">
        <v>100429</v>
      </c>
      <c r="D40" s="7">
        <v>336.89</v>
      </c>
      <c r="E40" s="6">
        <v>18452</v>
      </c>
      <c r="F40" s="7">
        <v>719.07</v>
      </c>
      <c r="G40" s="8"/>
      <c r="H40" s="9"/>
      <c r="I40" s="8"/>
      <c r="J40" s="9"/>
      <c r="K40" s="10"/>
      <c r="L40" s="11">
        <f t="shared" ref="L40:O40" si="154">SUM(C40+G40)</f>
        <v>100429</v>
      </c>
      <c r="M40" s="12">
        <f t="shared" si="154"/>
        <v>336.89</v>
      </c>
      <c r="N40" s="11">
        <f t="shared" si="154"/>
        <v>18452</v>
      </c>
      <c r="O40" s="12">
        <f t="shared" si="154"/>
        <v>719.07</v>
      </c>
      <c r="P40" s="13">
        <f t="shared" si="1"/>
        <v>118881</v>
      </c>
      <c r="Q40" s="14">
        <f t="shared" si="2"/>
        <v>1055.96</v>
      </c>
      <c r="R40" s="15"/>
      <c r="S40" s="15"/>
      <c r="T40" s="16">
        <f t="shared" ref="T40:U40" si="155">R40-L40</f>
        <v>-100429</v>
      </c>
      <c r="U40" s="17">
        <f t="shared" si="155"/>
        <v>-336.89</v>
      </c>
      <c r="V40" s="15"/>
      <c r="W40" s="15"/>
      <c r="X40" s="16">
        <f t="shared" ref="X40:Y40" si="156">V40-N40</f>
        <v>-18452</v>
      </c>
      <c r="Y40" s="17">
        <f t="shared" si="156"/>
        <v>-719.07</v>
      </c>
      <c r="Z40" s="18">
        <f t="shared" ref="Z40:AA40" si="157">SUM(T40+X40)</f>
        <v>-118881</v>
      </c>
      <c r="AA40" s="19">
        <f t="shared" si="157"/>
        <v>-1055.96</v>
      </c>
      <c r="AB40" s="17"/>
    </row>
    <row r="41" spans="1:28" ht="20.25" customHeight="1">
      <c r="A41" s="4" t="s">
        <v>53</v>
      </c>
      <c r="B41" s="5" t="s">
        <v>35</v>
      </c>
      <c r="C41" s="6">
        <v>50214</v>
      </c>
      <c r="D41" s="7">
        <v>165.38</v>
      </c>
      <c r="E41" s="6">
        <v>9226</v>
      </c>
      <c r="F41" s="7">
        <v>323.83</v>
      </c>
      <c r="G41" s="8"/>
      <c r="H41" s="9"/>
      <c r="I41" s="8"/>
      <c r="J41" s="9"/>
      <c r="K41" s="10"/>
      <c r="L41" s="11">
        <f t="shared" ref="L41:O41" si="158">SUM(C41+G41)</f>
        <v>50214</v>
      </c>
      <c r="M41" s="12">
        <f t="shared" si="158"/>
        <v>165.38</v>
      </c>
      <c r="N41" s="11">
        <f t="shared" si="158"/>
        <v>9226</v>
      </c>
      <c r="O41" s="12">
        <f t="shared" si="158"/>
        <v>323.83</v>
      </c>
      <c r="P41" s="13">
        <f t="shared" si="1"/>
        <v>59440</v>
      </c>
      <c r="Q41" s="14">
        <f t="shared" si="2"/>
        <v>489.21</v>
      </c>
      <c r="R41" s="15"/>
      <c r="S41" s="15"/>
      <c r="T41" s="16">
        <f t="shared" ref="T41:U41" si="159">R41-L41</f>
        <v>-50214</v>
      </c>
      <c r="U41" s="17">
        <f t="shared" si="159"/>
        <v>-165.38</v>
      </c>
      <c r="V41" s="15"/>
      <c r="W41" s="15"/>
      <c r="X41" s="16">
        <f t="shared" ref="X41:Y41" si="160">V41-N41</f>
        <v>-9226</v>
      </c>
      <c r="Y41" s="17">
        <f t="shared" si="160"/>
        <v>-323.83</v>
      </c>
      <c r="Z41" s="18">
        <f t="shared" ref="Z41:AA41" si="161">SUM(T41+X41)</f>
        <v>-59440</v>
      </c>
      <c r="AA41" s="19">
        <f t="shared" si="161"/>
        <v>-489.21</v>
      </c>
      <c r="AB41" s="17"/>
    </row>
    <row r="42" spans="1:28" ht="20.25" customHeight="1">
      <c r="A42" s="5" t="s">
        <v>54</v>
      </c>
      <c r="B42" s="5" t="s">
        <v>27</v>
      </c>
      <c r="C42" s="6">
        <v>1296084</v>
      </c>
      <c r="D42" s="7">
        <v>5877.24</v>
      </c>
      <c r="E42" s="6">
        <v>35027</v>
      </c>
      <c r="F42" s="7">
        <v>1465.53</v>
      </c>
      <c r="G42" s="8"/>
      <c r="H42" s="9"/>
      <c r="I42" s="8"/>
      <c r="J42" s="9"/>
      <c r="K42" s="10"/>
      <c r="L42" s="11">
        <f t="shared" ref="L42:O42" si="162">SUM(C42+G42)</f>
        <v>1296084</v>
      </c>
      <c r="M42" s="12">
        <f t="shared" si="162"/>
        <v>5877.24</v>
      </c>
      <c r="N42" s="11">
        <f t="shared" si="162"/>
        <v>35027</v>
      </c>
      <c r="O42" s="12">
        <f t="shared" si="162"/>
        <v>1465.53</v>
      </c>
      <c r="P42" s="13">
        <f t="shared" si="1"/>
        <v>1331111</v>
      </c>
      <c r="Q42" s="14">
        <f t="shared" si="2"/>
        <v>7342.7699999999995</v>
      </c>
      <c r="R42" s="15"/>
      <c r="S42" s="15"/>
      <c r="T42" s="16">
        <f t="shared" ref="T42:U42" si="163">R42-L42</f>
        <v>-1296084</v>
      </c>
      <c r="U42" s="17">
        <f t="shared" si="163"/>
        <v>-5877.24</v>
      </c>
      <c r="V42" s="15"/>
      <c r="W42" s="15"/>
      <c r="X42" s="16">
        <f t="shared" ref="X42:Y42" si="164">V42-N42</f>
        <v>-35027</v>
      </c>
      <c r="Y42" s="17">
        <f t="shared" si="164"/>
        <v>-1465.53</v>
      </c>
      <c r="Z42" s="18">
        <f t="shared" ref="Z42:AA42" si="165">SUM(T42+X42)</f>
        <v>-1331111</v>
      </c>
      <c r="AA42" s="19">
        <f t="shared" si="165"/>
        <v>-7342.7699999999995</v>
      </c>
      <c r="AB42" s="17"/>
    </row>
    <row r="43" spans="1:28" ht="20.25" customHeight="1">
      <c r="A43" s="5" t="s">
        <v>54</v>
      </c>
      <c r="B43" s="5" t="s">
        <v>30</v>
      </c>
      <c r="C43" s="6">
        <v>648045</v>
      </c>
      <c r="D43" s="7">
        <v>2873.57</v>
      </c>
      <c r="E43" s="6">
        <v>17513</v>
      </c>
      <c r="F43" s="7">
        <v>660.06</v>
      </c>
      <c r="G43" s="8"/>
      <c r="H43" s="9"/>
      <c r="I43" s="8"/>
      <c r="J43" s="9"/>
      <c r="K43" s="10"/>
      <c r="L43" s="11">
        <f t="shared" ref="L43:O43" si="166">SUM(C43+G43)</f>
        <v>648045</v>
      </c>
      <c r="M43" s="12">
        <f t="shared" si="166"/>
        <v>2873.57</v>
      </c>
      <c r="N43" s="11">
        <f t="shared" si="166"/>
        <v>17513</v>
      </c>
      <c r="O43" s="12">
        <f t="shared" si="166"/>
        <v>660.06</v>
      </c>
      <c r="P43" s="13">
        <f t="shared" si="1"/>
        <v>665558</v>
      </c>
      <c r="Q43" s="14">
        <f t="shared" si="2"/>
        <v>3533.63</v>
      </c>
      <c r="R43" s="15"/>
      <c r="S43" s="15"/>
      <c r="T43" s="16">
        <f t="shared" ref="T43:U43" si="167">R43-L43</f>
        <v>-648045</v>
      </c>
      <c r="U43" s="17">
        <f t="shared" si="167"/>
        <v>-2873.57</v>
      </c>
      <c r="V43" s="15"/>
      <c r="W43" s="15"/>
      <c r="X43" s="16">
        <f t="shared" ref="X43:Y43" si="168">V43-N43</f>
        <v>-17513</v>
      </c>
      <c r="Y43" s="17">
        <f t="shared" si="168"/>
        <v>-660.06</v>
      </c>
      <c r="Z43" s="18">
        <f t="shared" ref="Z43:AA43" si="169">SUM(T43+X43)</f>
        <v>-665558</v>
      </c>
      <c r="AA43" s="19">
        <f t="shared" si="169"/>
        <v>-3533.63</v>
      </c>
      <c r="AB43" s="17"/>
    </row>
    <row r="44" spans="1:28" ht="20.25" customHeight="1">
      <c r="A44" s="5" t="s">
        <v>55</v>
      </c>
      <c r="B44" s="5" t="s">
        <v>27</v>
      </c>
      <c r="C44" s="6">
        <v>157431</v>
      </c>
      <c r="D44" s="7">
        <v>549.78</v>
      </c>
      <c r="E44" s="6">
        <v>69284</v>
      </c>
      <c r="F44" s="7">
        <v>3764.57</v>
      </c>
      <c r="G44" s="8"/>
      <c r="H44" s="9"/>
      <c r="I44" s="8"/>
      <c r="J44" s="9"/>
      <c r="K44" s="10"/>
      <c r="L44" s="11">
        <f t="shared" ref="L44:O44" si="170">SUM(C44+G44)</f>
        <v>157431</v>
      </c>
      <c r="M44" s="12">
        <f t="shared" si="170"/>
        <v>549.78</v>
      </c>
      <c r="N44" s="11">
        <f t="shared" si="170"/>
        <v>69284</v>
      </c>
      <c r="O44" s="12">
        <f t="shared" si="170"/>
        <v>3764.57</v>
      </c>
      <c r="P44" s="13">
        <f t="shared" si="1"/>
        <v>226715</v>
      </c>
      <c r="Q44" s="14">
        <f t="shared" si="2"/>
        <v>4314.3500000000004</v>
      </c>
      <c r="R44" s="15"/>
      <c r="S44" s="15"/>
      <c r="T44" s="16">
        <f t="shared" ref="T44:U44" si="171">R44-L44</f>
        <v>-157431</v>
      </c>
      <c r="U44" s="17">
        <f t="shared" si="171"/>
        <v>-549.78</v>
      </c>
      <c r="V44" s="15"/>
      <c r="W44" s="15"/>
      <c r="X44" s="16">
        <f t="shared" ref="X44:Y44" si="172">V44-N44</f>
        <v>-69284</v>
      </c>
      <c r="Y44" s="17">
        <f t="shared" si="172"/>
        <v>-3764.57</v>
      </c>
      <c r="Z44" s="18">
        <f t="shared" ref="Z44:AA44" si="173">SUM(T44+X44)</f>
        <v>-226715</v>
      </c>
      <c r="AA44" s="19">
        <f t="shared" si="173"/>
        <v>-4314.3500000000004</v>
      </c>
      <c r="AB44" s="17"/>
    </row>
    <row r="45" spans="1:28" ht="20.25" customHeight="1">
      <c r="A45" s="5" t="s">
        <v>55</v>
      </c>
      <c r="B45" s="5" t="s">
        <v>35</v>
      </c>
      <c r="C45" s="6">
        <v>78714</v>
      </c>
      <c r="D45" s="7">
        <v>273.92</v>
      </c>
      <c r="E45" s="6">
        <v>34643</v>
      </c>
      <c r="F45" s="7">
        <v>1695.91</v>
      </c>
      <c r="G45" s="8"/>
      <c r="H45" s="9"/>
      <c r="I45" s="8"/>
      <c r="J45" s="9"/>
      <c r="K45" s="10"/>
      <c r="L45" s="11">
        <f t="shared" ref="L45:O45" si="174">SUM(C45+G45)</f>
        <v>78714</v>
      </c>
      <c r="M45" s="12">
        <f t="shared" si="174"/>
        <v>273.92</v>
      </c>
      <c r="N45" s="11">
        <f t="shared" si="174"/>
        <v>34643</v>
      </c>
      <c r="O45" s="12">
        <f t="shared" si="174"/>
        <v>1695.91</v>
      </c>
      <c r="P45" s="13">
        <f t="shared" si="1"/>
        <v>113357</v>
      </c>
      <c r="Q45" s="14">
        <f t="shared" si="2"/>
        <v>1969.8300000000002</v>
      </c>
      <c r="R45" s="15"/>
      <c r="S45" s="15"/>
      <c r="T45" s="16">
        <f t="shared" ref="T45:U45" si="175">R45-L45</f>
        <v>-78714</v>
      </c>
      <c r="U45" s="17">
        <f t="shared" si="175"/>
        <v>-273.92</v>
      </c>
      <c r="V45" s="15"/>
      <c r="W45" s="15"/>
      <c r="X45" s="16">
        <f t="shared" ref="X45:Y45" si="176">V45-N45</f>
        <v>-34643</v>
      </c>
      <c r="Y45" s="17">
        <f t="shared" si="176"/>
        <v>-1695.91</v>
      </c>
      <c r="Z45" s="18">
        <f t="shared" ref="Z45:AA45" si="177">SUM(T45+X45)</f>
        <v>-113357</v>
      </c>
      <c r="AA45" s="19">
        <f t="shared" si="177"/>
        <v>-1969.8300000000002</v>
      </c>
      <c r="AB45" s="17"/>
    </row>
    <row r="46" spans="1:28" ht="20.25" customHeight="1">
      <c r="A46" s="5" t="s">
        <v>56</v>
      </c>
      <c r="B46" s="5" t="s">
        <v>27</v>
      </c>
      <c r="C46" s="6">
        <v>10861</v>
      </c>
      <c r="D46" s="7">
        <v>131.19999999999999</v>
      </c>
      <c r="E46" s="6">
        <v>4699</v>
      </c>
      <c r="F46" s="7">
        <v>453.88</v>
      </c>
      <c r="G46" s="8"/>
      <c r="H46" s="9"/>
      <c r="I46" s="8"/>
      <c r="J46" s="9"/>
      <c r="K46" s="10"/>
      <c r="L46" s="11">
        <f t="shared" ref="L46:O46" si="178">SUM(C46+G46)</f>
        <v>10861</v>
      </c>
      <c r="M46" s="12">
        <f t="shared" si="178"/>
        <v>131.19999999999999</v>
      </c>
      <c r="N46" s="11">
        <f t="shared" si="178"/>
        <v>4699</v>
      </c>
      <c r="O46" s="12">
        <f t="shared" si="178"/>
        <v>453.88</v>
      </c>
      <c r="P46" s="13">
        <f t="shared" si="1"/>
        <v>15560</v>
      </c>
      <c r="Q46" s="14">
        <f t="shared" si="2"/>
        <v>585.07999999999993</v>
      </c>
      <c r="R46" s="15"/>
      <c r="S46" s="15"/>
      <c r="T46" s="16">
        <f t="shared" ref="T46:U46" si="179">R46-L46</f>
        <v>-10861</v>
      </c>
      <c r="U46" s="17">
        <f t="shared" si="179"/>
        <v>-131.19999999999999</v>
      </c>
      <c r="V46" s="15"/>
      <c r="W46" s="15"/>
      <c r="X46" s="16">
        <f t="shared" ref="X46:Y46" si="180">V46-N46</f>
        <v>-4699</v>
      </c>
      <c r="Y46" s="17">
        <f t="shared" si="180"/>
        <v>-453.88</v>
      </c>
      <c r="Z46" s="18">
        <f t="shared" ref="Z46:AA46" si="181">SUM(T46+X46)</f>
        <v>-15560</v>
      </c>
      <c r="AA46" s="19">
        <f t="shared" si="181"/>
        <v>-585.07999999999993</v>
      </c>
      <c r="AB46" s="17"/>
    </row>
    <row r="47" spans="1:28" ht="20.25" customHeight="1">
      <c r="A47" s="5" t="s">
        <v>56</v>
      </c>
      <c r="B47" s="5" t="s">
        <v>52</v>
      </c>
      <c r="C47" s="6">
        <v>5431</v>
      </c>
      <c r="D47" s="7">
        <v>59.03</v>
      </c>
      <c r="E47" s="6">
        <v>7780</v>
      </c>
      <c r="F47" s="7">
        <v>263.44</v>
      </c>
      <c r="G47" s="8"/>
      <c r="H47" s="9"/>
      <c r="I47" s="8"/>
      <c r="J47" s="9"/>
      <c r="K47" s="10"/>
      <c r="L47" s="11">
        <f t="shared" ref="L47:O47" si="182">SUM(C47+G47)</f>
        <v>5431</v>
      </c>
      <c r="M47" s="12">
        <f t="shared" si="182"/>
        <v>59.03</v>
      </c>
      <c r="N47" s="11">
        <f t="shared" si="182"/>
        <v>7780</v>
      </c>
      <c r="O47" s="12">
        <f t="shared" si="182"/>
        <v>263.44</v>
      </c>
      <c r="P47" s="13">
        <f t="shared" si="1"/>
        <v>13211</v>
      </c>
      <c r="Q47" s="14">
        <f t="shared" si="2"/>
        <v>322.47000000000003</v>
      </c>
      <c r="R47" s="15"/>
      <c r="S47" s="15"/>
      <c r="T47" s="16">
        <f t="shared" ref="T47:U47" si="183">R47-L47</f>
        <v>-5431</v>
      </c>
      <c r="U47" s="17">
        <f t="shared" si="183"/>
        <v>-59.03</v>
      </c>
      <c r="V47" s="15"/>
      <c r="W47" s="15"/>
      <c r="X47" s="16">
        <f t="shared" ref="X47:Y47" si="184">V47-N47</f>
        <v>-7780</v>
      </c>
      <c r="Y47" s="17">
        <f t="shared" si="184"/>
        <v>-263.44</v>
      </c>
      <c r="Z47" s="18">
        <f t="shared" ref="Z47:AA47" si="185">SUM(T47+X47)</f>
        <v>-13211</v>
      </c>
      <c r="AA47" s="19">
        <f t="shared" si="185"/>
        <v>-322.47000000000003</v>
      </c>
      <c r="AB47" s="17"/>
    </row>
    <row r="48" spans="1:28" ht="20.25" customHeight="1">
      <c r="A48" s="4" t="s">
        <v>57</v>
      </c>
      <c r="B48" s="5" t="s">
        <v>27</v>
      </c>
      <c r="C48" s="6">
        <v>183209</v>
      </c>
      <c r="D48" s="7">
        <v>681.41</v>
      </c>
      <c r="E48" s="6">
        <v>9421</v>
      </c>
      <c r="F48" s="7">
        <v>367.14</v>
      </c>
      <c r="G48" s="8"/>
      <c r="H48" s="9"/>
      <c r="I48" s="8"/>
      <c r="J48" s="9"/>
      <c r="K48" s="10"/>
      <c r="L48" s="11">
        <f t="shared" ref="L48:O48" si="186">SUM(C48+G48)</f>
        <v>183209</v>
      </c>
      <c r="M48" s="12">
        <f t="shared" si="186"/>
        <v>681.41</v>
      </c>
      <c r="N48" s="11">
        <f t="shared" si="186"/>
        <v>9421</v>
      </c>
      <c r="O48" s="12">
        <f t="shared" si="186"/>
        <v>367.14</v>
      </c>
      <c r="P48" s="13">
        <f t="shared" si="1"/>
        <v>192630</v>
      </c>
      <c r="Q48" s="14">
        <f t="shared" si="2"/>
        <v>1048.55</v>
      </c>
      <c r="R48" s="15"/>
      <c r="S48" s="15"/>
      <c r="T48" s="16">
        <f t="shared" ref="T48:U48" si="187">R48-L48</f>
        <v>-183209</v>
      </c>
      <c r="U48" s="17">
        <f t="shared" si="187"/>
        <v>-681.41</v>
      </c>
      <c r="V48" s="15"/>
      <c r="W48" s="15"/>
      <c r="X48" s="16">
        <f t="shared" ref="X48:Y48" si="188">V48-N48</f>
        <v>-9421</v>
      </c>
      <c r="Y48" s="17">
        <f t="shared" si="188"/>
        <v>-367.14</v>
      </c>
      <c r="Z48" s="18">
        <f t="shared" ref="Z48:AA48" si="189">SUM(T48+X48)</f>
        <v>-192630</v>
      </c>
      <c r="AA48" s="19">
        <f t="shared" si="189"/>
        <v>-1048.55</v>
      </c>
      <c r="AB48" s="17"/>
    </row>
    <row r="49" spans="1:28" ht="20.25" customHeight="1">
      <c r="A49" s="4" t="s">
        <v>57</v>
      </c>
      <c r="B49" s="5" t="s">
        <v>35</v>
      </c>
      <c r="C49" s="6">
        <v>91604</v>
      </c>
      <c r="D49" s="7">
        <v>321.02</v>
      </c>
      <c r="E49" s="6">
        <v>4711</v>
      </c>
      <c r="F49" s="7">
        <v>165.36</v>
      </c>
      <c r="G49" s="8"/>
      <c r="H49" s="9"/>
      <c r="I49" s="8"/>
      <c r="J49" s="9"/>
      <c r="K49" s="10"/>
      <c r="L49" s="11">
        <f t="shared" ref="L49:O49" si="190">SUM(C49+G49)</f>
        <v>91604</v>
      </c>
      <c r="M49" s="12">
        <f t="shared" si="190"/>
        <v>321.02</v>
      </c>
      <c r="N49" s="11">
        <f t="shared" si="190"/>
        <v>4711</v>
      </c>
      <c r="O49" s="12">
        <f t="shared" si="190"/>
        <v>165.36</v>
      </c>
      <c r="P49" s="13">
        <f t="shared" si="1"/>
        <v>96315</v>
      </c>
      <c r="Q49" s="14">
        <f t="shared" si="2"/>
        <v>486.38</v>
      </c>
      <c r="R49" s="15"/>
      <c r="S49" s="15"/>
      <c r="T49" s="16">
        <f t="shared" ref="T49:U49" si="191">R49-L49</f>
        <v>-91604</v>
      </c>
      <c r="U49" s="17">
        <f t="shared" si="191"/>
        <v>-321.02</v>
      </c>
      <c r="V49" s="15"/>
      <c r="W49" s="15"/>
      <c r="X49" s="16">
        <f t="shared" ref="X49:Y49" si="192">V49-N49</f>
        <v>-4711</v>
      </c>
      <c r="Y49" s="17">
        <f t="shared" si="192"/>
        <v>-165.36</v>
      </c>
      <c r="Z49" s="18">
        <f t="shared" ref="Z49:AA49" si="193">SUM(T49+X49)</f>
        <v>-96315</v>
      </c>
      <c r="AA49" s="19">
        <f t="shared" si="193"/>
        <v>-486.38</v>
      </c>
      <c r="AB49" s="17"/>
    </row>
    <row r="50" spans="1:28" ht="20.25" customHeight="1">
      <c r="A50" s="4" t="s">
        <v>58</v>
      </c>
      <c r="B50" s="5" t="s">
        <v>27</v>
      </c>
      <c r="C50" s="6">
        <v>884001</v>
      </c>
      <c r="D50" s="7">
        <v>14151.59</v>
      </c>
      <c r="E50" s="6">
        <v>27044</v>
      </c>
      <c r="F50" s="7">
        <v>2671.04</v>
      </c>
      <c r="G50" s="8"/>
      <c r="H50" s="9"/>
      <c r="I50" s="8"/>
      <c r="J50" s="9"/>
      <c r="K50" s="10"/>
      <c r="L50" s="11">
        <f t="shared" ref="L50:O50" si="194">SUM(C50+G50)</f>
        <v>884001</v>
      </c>
      <c r="M50" s="12">
        <f t="shared" si="194"/>
        <v>14151.59</v>
      </c>
      <c r="N50" s="11">
        <f t="shared" si="194"/>
        <v>27044</v>
      </c>
      <c r="O50" s="12">
        <f t="shared" si="194"/>
        <v>2671.04</v>
      </c>
      <c r="P50" s="13">
        <f t="shared" si="1"/>
        <v>911045</v>
      </c>
      <c r="Q50" s="14">
        <f t="shared" si="2"/>
        <v>16822.63</v>
      </c>
      <c r="R50" s="10"/>
      <c r="S50" s="10"/>
      <c r="T50" s="16">
        <f t="shared" ref="T50:U50" si="195">R50-L50</f>
        <v>-884001</v>
      </c>
      <c r="U50" s="17">
        <f t="shared" si="195"/>
        <v>-14151.59</v>
      </c>
      <c r="V50" s="10"/>
      <c r="W50" s="10"/>
      <c r="X50" s="16">
        <f t="shared" ref="X50:Y50" si="196">V50-N50</f>
        <v>-27044</v>
      </c>
      <c r="Y50" s="17">
        <f t="shared" si="196"/>
        <v>-2671.04</v>
      </c>
      <c r="Z50" s="18">
        <f t="shared" ref="Z50:AA50" si="197">SUM(T50+X50)</f>
        <v>-911045</v>
      </c>
      <c r="AA50" s="19">
        <f t="shared" si="197"/>
        <v>-16822.63</v>
      </c>
      <c r="AB50" s="17"/>
    </row>
    <row r="51" spans="1:28" ht="20.25" customHeight="1">
      <c r="A51" s="4" t="s">
        <v>58</v>
      </c>
      <c r="B51" s="5" t="s">
        <v>30</v>
      </c>
      <c r="C51" s="6">
        <v>662997</v>
      </c>
      <c r="D51" s="7">
        <v>9555.7000000000007</v>
      </c>
      <c r="E51" s="6">
        <v>20279</v>
      </c>
      <c r="F51" s="7">
        <v>1804.26</v>
      </c>
      <c r="G51" s="8"/>
      <c r="H51" s="9"/>
      <c r="I51" s="8"/>
      <c r="J51" s="9"/>
      <c r="K51" s="10"/>
      <c r="L51" s="11">
        <f t="shared" ref="L51:O51" si="198">SUM(C51+G51)</f>
        <v>662997</v>
      </c>
      <c r="M51" s="12">
        <f t="shared" si="198"/>
        <v>9555.7000000000007</v>
      </c>
      <c r="N51" s="11">
        <f t="shared" si="198"/>
        <v>20279</v>
      </c>
      <c r="O51" s="12">
        <f t="shared" si="198"/>
        <v>1804.26</v>
      </c>
      <c r="P51" s="13">
        <f t="shared" si="1"/>
        <v>683276</v>
      </c>
      <c r="Q51" s="14">
        <f t="shared" si="2"/>
        <v>11359.960000000001</v>
      </c>
      <c r="R51" s="10"/>
      <c r="S51" s="10"/>
      <c r="T51" s="16">
        <f t="shared" ref="T51:U51" si="199">R51-L51</f>
        <v>-662997</v>
      </c>
      <c r="U51" s="17">
        <f t="shared" si="199"/>
        <v>-9555.7000000000007</v>
      </c>
      <c r="V51" s="10"/>
      <c r="W51" s="10"/>
      <c r="X51" s="16">
        <f t="shared" ref="X51:Y51" si="200">V51-N51</f>
        <v>-20279</v>
      </c>
      <c r="Y51" s="17">
        <f t="shared" si="200"/>
        <v>-1804.26</v>
      </c>
      <c r="Z51" s="18">
        <f t="shared" ref="Z51:AA51" si="201">SUM(T51+X51)</f>
        <v>-683276</v>
      </c>
      <c r="AA51" s="19">
        <f t="shared" si="201"/>
        <v>-11359.960000000001</v>
      </c>
      <c r="AB51" s="17"/>
    </row>
    <row r="52" spans="1:28" ht="20.25" customHeight="1">
      <c r="A52" s="4" t="s">
        <v>59</v>
      </c>
      <c r="B52" s="5" t="s">
        <v>27</v>
      </c>
      <c r="C52" s="6">
        <v>0</v>
      </c>
      <c r="D52" s="7">
        <v>0</v>
      </c>
      <c r="E52" s="6">
        <v>0</v>
      </c>
      <c r="F52" s="7">
        <v>0</v>
      </c>
      <c r="G52" s="8"/>
      <c r="H52" s="9"/>
      <c r="I52" s="8"/>
      <c r="J52" s="9"/>
      <c r="K52" s="10"/>
      <c r="L52" s="11">
        <f t="shared" ref="L52:O52" si="202">SUM(C52+G52)</f>
        <v>0</v>
      </c>
      <c r="M52" s="12">
        <f t="shared" si="202"/>
        <v>0</v>
      </c>
      <c r="N52" s="11">
        <f t="shared" si="202"/>
        <v>0</v>
      </c>
      <c r="O52" s="12">
        <f t="shared" si="202"/>
        <v>0</v>
      </c>
      <c r="P52" s="13">
        <f t="shared" si="1"/>
        <v>0</v>
      </c>
      <c r="Q52" s="14">
        <f t="shared" si="2"/>
        <v>0</v>
      </c>
      <c r="R52" s="15">
        <v>32742</v>
      </c>
      <c r="S52" s="15">
        <v>139.55000000000001</v>
      </c>
      <c r="T52" s="16">
        <f t="shared" ref="T52:U52" si="203">R52-L52</f>
        <v>32742</v>
      </c>
      <c r="U52" s="17">
        <f t="shared" si="203"/>
        <v>139.55000000000001</v>
      </c>
      <c r="V52" s="15">
        <v>7276</v>
      </c>
      <c r="W52" s="15">
        <v>405.27</v>
      </c>
      <c r="X52" s="16">
        <f t="shared" ref="X52:Y52" si="204">V52-N52</f>
        <v>7276</v>
      </c>
      <c r="Y52" s="17">
        <f t="shared" si="204"/>
        <v>405.27</v>
      </c>
      <c r="Z52" s="18">
        <f t="shared" ref="Z52:AA52" si="205">SUM(T52+X52)</f>
        <v>40018</v>
      </c>
      <c r="AA52" s="19">
        <f t="shared" si="205"/>
        <v>544.81999999999994</v>
      </c>
      <c r="AB52" s="17"/>
    </row>
    <row r="53" spans="1:28" ht="20.25" customHeight="1">
      <c r="A53" s="4" t="s">
        <v>59</v>
      </c>
      <c r="B53" s="5" t="s">
        <v>60</v>
      </c>
      <c r="C53" s="6">
        <v>0</v>
      </c>
      <c r="D53" s="7">
        <v>0</v>
      </c>
      <c r="E53" s="6">
        <v>0</v>
      </c>
      <c r="F53" s="7">
        <v>0</v>
      </c>
      <c r="G53" s="8"/>
      <c r="H53" s="9"/>
      <c r="I53" s="8"/>
      <c r="J53" s="9"/>
      <c r="K53" s="10"/>
      <c r="L53" s="11">
        <f t="shared" ref="L53:O53" si="206">SUM(C53+G53)</f>
        <v>0</v>
      </c>
      <c r="M53" s="12">
        <f t="shared" si="206"/>
        <v>0</v>
      </c>
      <c r="N53" s="11">
        <f t="shared" si="206"/>
        <v>0</v>
      </c>
      <c r="O53" s="12">
        <f t="shared" si="206"/>
        <v>0</v>
      </c>
      <c r="P53" s="13">
        <f t="shared" si="1"/>
        <v>0</v>
      </c>
      <c r="Q53" s="14">
        <f t="shared" si="2"/>
        <v>0</v>
      </c>
      <c r="R53" s="15">
        <v>24660</v>
      </c>
      <c r="S53" s="15">
        <v>93.96</v>
      </c>
      <c r="T53" s="16">
        <f t="shared" ref="T53:U53" si="207">R53-L53</f>
        <v>24660</v>
      </c>
      <c r="U53" s="17">
        <f t="shared" si="207"/>
        <v>93.96</v>
      </c>
      <c r="V53" s="15">
        <v>1776</v>
      </c>
      <c r="W53" s="15">
        <v>83.37</v>
      </c>
      <c r="X53" s="16">
        <f t="shared" ref="X53:Y53" si="208">V53-N53</f>
        <v>1776</v>
      </c>
      <c r="Y53" s="17">
        <f t="shared" si="208"/>
        <v>83.37</v>
      </c>
      <c r="Z53" s="18">
        <f t="shared" ref="Z53:AA53" si="209">SUM(T53+X53)</f>
        <v>26436</v>
      </c>
      <c r="AA53" s="19">
        <f t="shared" si="209"/>
        <v>177.32999999999998</v>
      </c>
      <c r="AB53" s="17"/>
    </row>
    <row r="54" spans="1:28" ht="20.25" customHeight="1">
      <c r="A54" s="4" t="s">
        <v>59</v>
      </c>
      <c r="B54" s="5" t="s">
        <v>41</v>
      </c>
      <c r="C54" s="6">
        <v>0</v>
      </c>
      <c r="D54" s="7">
        <v>0</v>
      </c>
      <c r="E54" s="6">
        <v>0</v>
      </c>
      <c r="F54" s="7">
        <v>0</v>
      </c>
      <c r="G54" s="8"/>
      <c r="H54" s="9"/>
      <c r="I54" s="8"/>
      <c r="J54" s="9"/>
      <c r="K54" s="10"/>
      <c r="L54" s="11">
        <f t="shared" ref="L54:O54" si="210">SUM(C54+G54)</f>
        <v>0</v>
      </c>
      <c r="M54" s="12">
        <f t="shared" si="210"/>
        <v>0</v>
      </c>
      <c r="N54" s="11">
        <f t="shared" si="210"/>
        <v>0</v>
      </c>
      <c r="O54" s="12">
        <f t="shared" si="210"/>
        <v>0</v>
      </c>
      <c r="P54" s="13">
        <f t="shared" si="1"/>
        <v>0</v>
      </c>
      <c r="Q54" s="14">
        <f t="shared" si="2"/>
        <v>0</v>
      </c>
      <c r="R54" s="15">
        <v>8082</v>
      </c>
      <c r="S54" s="15">
        <v>44.09</v>
      </c>
      <c r="T54" s="16">
        <f t="shared" ref="T54:U54" si="211">R54-L54</f>
        <v>8082</v>
      </c>
      <c r="U54" s="17">
        <f t="shared" si="211"/>
        <v>44.09</v>
      </c>
      <c r="V54" s="15">
        <v>5500</v>
      </c>
      <c r="W54" s="15">
        <v>291.52999999999997</v>
      </c>
      <c r="X54" s="16">
        <f t="shared" ref="X54:Y54" si="212">V54-N54</f>
        <v>5500</v>
      </c>
      <c r="Y54" s="17">
        <f t="shared" si="212"/>
        <v>291.52999999999997</v>
      </c>
      <c r="Z54" s="18">
        <f t="shared" ref="Z54:AA54" si="213">SUM(T54+X54)</f>
        <v>13582</v>
      </c>
      <c r="AA54" s="19">
        <f t="shared" si="213"/>
        <v>335.62</v>
      </c>
      <c r="AB54" s="17"/>
    </row>
    <row r="55" spans="1:28" ht="20.25" customHeight="1">
      <c r="A55" s="4" t="s">
        <v>61</v>
      </c>
      <c r="B55" s="4" t="s">
        <v>27</v>
      </c>
      <c r="C55" s="6">
        <v>1790599</v>
      </c>
      <c r="D55" s="7">
        <v>5910.2</v>
      </c>
      <c r="E55" s="6">
        <v>512984</v>
      </c>
      <c r="F55" s="7">
        <v>20352.36</v>
      </c>
      <c r="G55" s="8"/>
      <c r="H55" s="9"/>
      <c r="I55" s="8"/>
      <c r="J55" s="9"/>
      <c r="K55" s="10"/>
      <c r="L55" s="11">
        <f t="shared" ref="L55:O55" si="214">SUM(C55+G55)</f>
        <v>1790599</v>
      </c>
      <c r="M55" s="12">
        <f t="shared" si="214"/>
        <v>5910.2</v>
      </c>
      <c r="N55" s="11">
        <f t="shared" si="214"/>
        <v>512984</v>
      </c>
      <c r="O55" s="12">
        <f t="shared" si="214"/>
        <v>20352.36</v>
      </c>
      <c r="P55" s="13">
        <f t="shared" si="1"/>
        <v>2303583</v>
      </c>
      <c r="Q55" s="14">
        <f t="shared" si="2"/>
        <v>26262.560000000001</v>
      </c>
      <c r="R55" s="15"/>
      <c r="S55" s="15"/>
      <c r="T55" s="16">
        <f t="shared" ref="T55:U55" si="215">R55-L55</f>
        <v>-1790599</v>
      </c>
      <c r="U55" s="17">
        <f t="shared" si="215"/>
        <v>-5910.2</v>
      </c>
      <c r="V55" s="15"/>
      <c r="W55" s="15"/>
      <c r="X55" s="16">
        <f t="shared" ref="X55:Y55" si="216">V55-N55</f>
        <v>-512984</v>
      </c>
      <c r="Y55" s="17">
        <f t="shared" si="216"/>
        <v>-20352.36</v>
      </c>
      <c r="Z55" s="18">
        <f t="shared" ref="Z55:AA55" si="217">SUM(T55+X55)</f>
        <v>-2303583</v>
      </c>
      <c r="AA55" s="19">
        <f t="shared" si="217"/>
        <v>-26262.560000000001</v>
      </c>
      <c r="AB55" s="17"/>
    </row>
    <row r="56" spans="1:28" ht="20.25" customHeight="1">
      <c r="A56" s="4" t="s">
        <v>61</v>
      </c>
      <c r="B56" s="4" t="s">
        <v>28</v>
      </c>
      <c r="C56" s="6">
        <v>895300</v>
      </c>
      <c r="D56" s="7">
        <v>2927.48</v>
      </c>
      <c r="E56" s="6">
        <v>256491</v>
      </c>
      <c r="F56" s="7">
        <v>9107.39</v>
      </c>
      <c r="G56" s="8"/>
      <c r="H56" s="9"/>
      <c r="I56" s="8"/>
      <c r="J56" s="9"/>
      <c r="K56" s="10"/>
      <c r="L56" s="11">
        <f t="shared" ref="L56:O56" si="218">SUM(C56+G56)</f>
        <v>895300</v>
      </c>
      <c r="M56" s="12">
        <f t="shared" si="218"/>
        <v>2927.48</v>
      </c>
      <c r="N56" s="11">
        <f t="shared" si="218"/>
        <v>256491</v>
      </c>
      <c r="O56" s="12">
        <f t="shared" si="218"/>
        <v>9107.39</v>
      </c>
      <c r="P56" s="13">
        <f t="shared" si="1"/>
        <v>1151791</v>
      </c>
      <c r="Q56" s="14">
        <f t="shared" si="2"/>
        <v>12034.869999999999</v>
      </c>
      <c r="R56" s="15"/>
      <c r="S56" s="15"/>
      <c r="T56" s="16">
        <f t="shared" ref="T56:U56" si="219">R56-L56</f>
        <v>-895300</v>
      </c>
      <c r="U56" s="17">
        <f t="shared" si="219"/>
        <v>-2927.48</v>
      </c>
      <c r="V56" s="15"/>
      <c r="W56" s="15"/>
      <c r="X56" s="16">
        <f t="shared" ref="X56:Y56" si="220">V56-N56</f>
        <v>-256491</v>
      </c>
      <c r="Y56" s="17">
        <f t="shared" si="220"/>
        <v>-9107.39</v>
      </c>
      <c r="Z56" s="18">
        <f t="shared" ref="Z56:AA56" si="221">SUM(T56+X56)</f>
        <v>-1151791</v>
      </c>
      <c r="AA56" s="19">
        <f t="shared" si="221"/>
        <v>-12034.869999999999</v>
      </c>
      <c r="AB56" s="17"/>
    </row>
    <row r="57" spans="1:28" ht="20.25" customHeight="1">
      <c r="A57" s="5" t="s">
        <v>62</v>
      </c>
      <c r="B57" s="5" t="s">
        <v>27</v>
      </c>
      <c r="C57" s="6">
        <v>2571373</v>
      </c>
      <c r="D57" s="7">
        <v>11935.89</v>
      </c>
      <c r="E57" s="6">
        <v>308208</v>
      </c>
      <c r="F57" s="7">
        <v>16922.759999999998</v>
      </c>
      <c r="G57" s="8"/>
      <c r="H57" s="9"/>
      <c r="I57" s="8"/>
      <c r="J57" s="9"/>
      <c r="K57" s="10"/>
      <c r="L57" s="11">
        <f t="shared" ref="L57:O57" si="222">SUM(C57+G57)</f>
        <v>2571373</v>
      </c>
      <c r="M57" s="12">
        <f t="shared" si="222"/>
        <v>11935.89</v>
      </c>
      <c r="N57" s="11">
        <f t="shared" si="222"/>
        <v>308208</v>
      </c>
      <c r="O57" s="12">
        <f t="shared" si="222"/>
        <v>16922.759999999998</v>
      </c>
      <c r="P57" s="13">
        <f t="shared" si="1"/>
        <v>2879581</v>
      </c>
      <c r="Q57" s="14">
        <f t="shared" si="2"/>
        <v>28858.649999999998</v>
      </c>
      <c r="R57" s="15"/>
      <c r="S57" s="15"/>
      <c r="T57" s="16">
        <f t="shared" ref="T57:U57" si="223">R57-L57</f>
        <v>-2571373</v>
      </c>
      <c r="U57" s="17">
        <f t="shared" si="223"/>
        <v>-11935.89</v>
      </c>
      <c r="V57" s="15"/>
      <c r="W57" s="15"/>
      <c r="X57" s="16">
        <f t="shared" ref="X57:Y57" si="224">V57-N57</f>
        <v>-308208</v>
      </c>
      <c r="Y57" s="17">
        <f t="shared" si="224"/>
        <v>-16922.759999999998</v>
      </c>
      <c r="Z57" s="18">
        <f t="shared" ref="Z57:AA57" si="225">SUM(T57+X57)</f>
        <v>-2879581</v>
      </c>
      <c r="AA57" s="19">
        <f t="shared" si="225"/>
        <v>-28858.649999999998</v>
      </c>
      <c r="AB57" s="17"/>
    </row>
    <row r="58" spans="1:28" ht="20.25" customHeight="1">
      <c r="A58" s="5" t="s">
        <v>62</v>
      </c>
      <c r="B58" s="5" t="s">
        <v>63</v>
      </c>
      <c r="C58" s="6">
        <v>1156827</v>
      </c>
      <c r="D58" s="7">
        <v>4440.01</v>
      </c>
      <c r="E58" s="6">
        <v>147451</v>
      </c>
      <c r="F58" s="7">
        <v>6978.86</v>
      </c>
      <c r="G58" s="8"/>
      <c r="H58" s="9"/>
      <c r="I58" s="8"/>
      <c r="J58" s="9"/>
      <c r="K58" s="10"/>
      <c r="L58" s="11">
        <f t="shared" ref="L58:O58" si="226">SUM(C58+G58)</f>
        <v>1156827</v>
      </c>
      <c r="M58" s="12">
        <f t="shared" si="226"/>
        <v>4440.01</v>
      </c>
      <c r="N58" s="11">
        <f t="shared" si="226"/>
        <v>147451</v>
      </c>
      <c r="O58" s="12">
        <f t="shared" si="226"/>
        <v>6978.86</v>
      </c>
      <c r="P58" s="13">
        <f t="shared" si="1"/>
        <v>1304278</v>
      </c>
      <c r="Q58" s="14">
        <f t="shared" si="2"/>
        <v>11418.869999999999</v>
      </c>
      <c r="R58" s="15"/>
      <c r="S58" s="15"/>
      <c r="T58" s="16">
        <f t="shared" ref="T58:U58" si="227">R58-L58</f>
        <v>-1156827</v>
      </c>
      <c r="U58" s="17">
        <f t="shared" si="227"/>
        <v>-4440.01</v>
      </c>
      <c r="V58" s="15"/>
      <c r="W58" s="15"/>
      <c r="X58" s="16">
        <f t="shared" ref="X58:Y58" si="228">V58-N58</f>
        <v>-147451</v>
      </c>
      <c r="Y58" s="17">
        <f t="shared" si="228"/>
        <v>-6978.86</v>
      </c>
      <c r="Z58" s="18">
        <f t="shared" ref="Z58:AA58" si="229">SUM(T58+X58)</f>
        <v>-1304278</v>
      </c>
      <c r="AA58" s="19">
        <f t="shared" si="229"/>
        <v>-11418.869999999999</v>
      </c>
      <c r="AB58" s="17"/>
    </row>
    <row r="59" spans="1:28" ht="20.25" customHeight="1">
      <c r="A59" s="5" t="s">
        <v>62</v>
      </c>
      <c r="B59" s="5" t="s">
        <v>64</v>
      </c>
      <c r="C59" s="6">
        <v>128857</v>
      </c>
      <c r="D59" s="7">
        <v>1162.5899999999999</v>
      </c>
      <c r="E59" s="6">
        <v>6653</v>
      </c>
      <c r="F59" s="7">
        <v>545.14</v>
      </c>
      <c r="G59" s="8"/>
      <c r="H59" s="9"/>
      <c r="I59" s="8"/>
      <c r="J59" s="9"/>
      <c r="K59" s="10"/>
      <c r="L59" s="11">
        <f t="shared" ref="L59:O59" si="230">SUM(C59+G59)</f>
        <v>128857</v>
      </c>
      <c r="M59" s="12">
        <f t="shared" si="230"/>
        <v>1162.5899999999999</v>
      </c>
      <c r="N59" s="11">
        <f t="shared" si="230"/>
        <v>6653</v>
      </c>
      <c r="O59" s="12">
        <f t="shared" si="230"/>
        <v>545.14</v>
      </c>
      <c r="P59" s="13">
        <f t="shared" si="1"/>
        <v>135510</v>
      </c>
      <c r="Q59" s="14">
        <f t="shared" si="2"/>
        <v>1707.73</v>
      </c>
      <c r="R59" s="15"/>
      <c r="S59" s="15"/>
      <c r="T59" s="16">
        <f t="shared" ref="T59:U59" si="231">R59-L59</f>
        <v>-128857</v>
      </c>
      <c r="U59" s="17">
        <f t="shared" si="231"/>
        <v>-1162.5899999999999</v>
      </c>
      <c r="V59" s="15"/>
      <c r="W59" s="15"/>
      <c r="X59" s="16">
        <f t="shared" ref="X59:Y59" si="232">V59-N59</f>
        <v>-6653</v>
      </c>
      <c r="Y59" s="17">
        <f t="shared" si="232"/>
        <v>-545.14</v>
      </c>
      <c r="Z59" s="18">
        <f t="shared" ref="Z59:AA59" si="233">SUM(T59+X59)</f>
        <v>-135510</v>
      </c>
      <c r="AA59" s="19">
        <f t="shared" si="233"/>
        <v>-1707.73</v>
      </c>
      <c r="AB59" s="17"/>
    </row>
    <row r="60" spans="1:28" ht="20.25" customHeight="1">
      <c r="A60" s="4" t="s">
        <v>65</v>
      </c>
      <c r="B60" s="5" t="s">
        <v>27</v>
      </c>
      <c r="C60" s="6">
        <v>1319888</v>
      </c>
      <c r="D60" s="7">
        <v>6982.72</v>
      </c>
      <c r="E60" s="6">
        <v>193281</v>
      </c>
      <c r="F60" s="7">
        <v>8169.31</v>
      </c>
      <c r="G60" s="8"/>
      <c r="H60" s="9"/>
      <c r="I60" s="8"/>
      <c r="J60" s="9"/>
      <c r="K60" s="10"/>
      <c r="L60" s="11">
        <f t="shared" ref="L60:O60" si="234">SUM(C60+G60)</f>
        <v>1319888</v>
      </c>
      <c r="M60" s="12">
        <f t="shared" si="234"/>
        <v>6982.72</v>
      </c>
      <c r="N60" s="11">
        <f t="shared" si="234"/>
        <v>193281</v>
      </c>
      <c r="O60" s="12">
        <f t="shared" si="234"/>
        <v>8169.31</v>
      </c>
      <c r="P60" s="13">
        <f t="shared" si="1"/>
        <v>1513169</v>
      </c>
      <c r="Q60" s="14">
        <f t="shared" si="2"/>
        <v>15152.03</v>
      </c>
      <c r="R60" s="15"/>
      <c r="S60" s="15"/>
      <c r="T60" s="16">
        <f t="shared" ref="T60:U60" si="235">R60-L60</f>
        <v>-1319888</v>
      </c>
      <c r="U60" s="17">
        <f t="shared" si="235"/>
        <v>-6982.72</v>
      </c>
      <c r="V60" s="15"/>
      <c r="W60" s="15"/>
      <c r="X60" s="16">
        <f t="shared" ref="X60:Y60" si="236">V60-N60</f>
        <v>-193281</v>
      </c>
      <c r="Y60" s="17">
        <f t="shared" si="236"/>
        <v>-8169.31</v>
      </c>
      <c r="Z60" s="18">
        <f t="shared" ref="Z60:AA60" si="237">SUM(T60+X60)</f>
        <v>-1513169</v>
      </c>
      <c r="AA60" s="19">
        <f t="shared" si="237"/>
        <v>-15152.03</v>
      </c>
      <c r="AB60" s="17"/>
    </row>
    <row r="61" spans="1:28" ht="20.25" customHeight="1">
      <c r="A61" s="4" t="s">
        <v>65</v>
      </c>
      <c r="B61" s="5" t="s">
        <v>60</v>
      </c>
      <c r="C61" s="6">
        <v>659948</v>
      </c>
      <c r="D61" s="7">
        <v>3233.33</v>
      </c>
      <c r="E61" s="6">
        <v>96639</v>
      </c>
      <c r="F61" s="7">
        <v>3628.34</v>
      </c>
      <c r="G61" s="8"/>
      <c r="H61" s="9"/>
      <c r="I61" s="8"/>
      <c r="J61" s="9"/>
      <c r="K61" s="10"/>
      <c r="L61" s="11">
        <f t="shared" ref="L61:O61" si="238">SUM(C61+G61)</f>
        <v>659948</v>
      </c>
      <c r="M61" s="12">
        <f t="shared" si="238"/>
        <v>3233.33</v>
      </c>
      <c r="N61" s="11">
        <f t="shared" si="238"/>
        <v>96639</v>
      </c>
      <c r="O61" s="12">
        <f t="shared" si="238"/>
        <v>3628.34</v>
      </c>
      <c r="P61" s="13">
        <f t="shared" si="1"/>
        <v>756587</v>
      </c>
      <c r="Q61" s="14">
        <f t="shared" si="2"/>
        <v>6861.67</v>
      </c>
      <c r="R61" s="15"/>
      <c r="S61" s="15"/>
      <c r="T61" s="16">
        <f t="shared" ref="T61:U61" si="239">R61-L61</f>
        <v>-659948</v>
      </c>
      <c r="U61" s="17">
        <f t="shared" si="239"/>
        <v>-3233.33</v>
      </c>
      <c r="V61" s="15"/>
      <c r="W61" s="15"/>
      <c r="X61" s="16">
        <f t="shared" ref="X61:Y61" si="240">V61-N61</f>
        <v>-96639</v>
      </c>
      <c r="Y61" s="17">
        <f t="shared" si="240"/>
        <v>-3628.34</v>
      </c>
      <c r="Z61" s="18">
        <f t="shared" ref="Z61:AA61" si="241">SUM(T61+X61)</f>
        <v>-756587</v>
      </c>
      <c r="AA61" s="19">
        <f t="shared" si="241"/>
        <v>-6861.67</v>
      </c>
      <c r="AB61" s="17"/>
    </row>
    <row r="62" spans="1:28" ht="20.25" customHeight="1">
      <c r="A62" s="5" t="s">
        <v>66</v>
      </c>
      <c r="B62" s="5" t="s">
        <v>27</v>
      </c>
      <c r="C62" s="6">
        <v>1107820</v>
      </c>
      <c r="D62" s="7">
        <v>4073.74</v>
      </c>
      <c r="E62" s="6">
        <v>73233</v>
      </c>
      <c r="F62" s="7">
        <v>3153.55</v>
      </c>
      <c r="G62" s="8"/>
      <c r="H62" s="9"/>
      <c r="I62" s="8"/>
      <c r="J62" s="9"/>
      <c r="K62" s="10"/>
      <c r="L62" s="11">
        <f t="shared" ref="L62:O62" si="242">SUM(C62+G62)</f>
        <v>1107820</v>
      </c>
      <c r="M62" s="12">
        <f t="shared" si="242"/>
        <v>4073.74</v>
      </c>
      <c r="N62" s="11">
        <f t="shared" si="242"/>
        <v>73233</v>
      </c>
      <c r="O62" s="12">
        <f t="shared" si="242"/>
        <v>3153.55</v>
      </c>
      <c r="P62" s="13">
        <f t="shared" si="1"/>
        <v>1181053</v>
      </c>
      <c r="Q62" s="14">
        <f t="shared" si="2"/>
        <v>7227.29</v>
      </c>
      <c r="R62" s="15"/>
      <c r="S62" s="15"/>
      <c r="T62" s="16">
        <f t="shared" ref="T62:U62" si="243">R62-L62</f>
        <v>-1107820</v>
      </c>
      <c r="U62" s="17">
        <f t="shared" si="243"/>
        <v>-4073.74</v>
      </c>
      <c r="V62" s="15"/>
      <c r="W62" s="15"/>
      <c r="X62" s="16">
        <f t="shared" ref="X62:Y62" si="244">V62-N62</f>
        <v>-73233</v>
      </c>
      <c r="Y62" s="17">
        <f t="shared" si="244"/>
        <v>-3153.55</v>
      </c>
      <c r="Z62" s="18">
        <f t="shared" ref="Z62:AA62" si="245">SUM(T62+X62)</f>
        <v>-1181053</v>
      </c>
      <c r="AA62" s="19">
        <f t="shared" si="245"/>
        <v>-7227.29</v>
      </c>
      <c r="AB62" s="17"/>
    </row>
    <row r="63" spans="1:28" ht="20.25" customHeight="1">
      <c r="A63" s="5" t="s">
        <v>66</v>
      </c>
      <c r="B63" s="5" t="s">
        <v>35</v>
      </c>
      <c r="C63" s="6">
        <v>553913</v>
      </c>
      <c r="D63" s="7">
        <v>1963.66</v>
      </c>
      <c r="E63" s="6">
        <v>36617</v>
      </c>
      <c r="F63" s="7">
        <v>1408.37</v>
      </c>
      <c r="G63" s="8"/>
      <c r="H63" s="9"/>
      <c r="I63" s="8"/>
      <c r="J63" s="9"/>
      <c r="K63" s="10"/>
      <c r="L63" s="11">
        <f t="shared" ref="L63:O63" si="246">SUM(C63+G63)</f>
        <v>553913</v>
      </c>
      <c r="M63" s="12">
        <f t="shared" si="246"/>
        <v>1963.66</v>
      </c>
      <c r="N63" s="11">
        <f t="shared" si="246"/>
        <v>36617</v>
      </c>
      <c r="O63" s="12">
        <f t="shared" si="246"/>
        <v>1408.37</v>
      </c>
      <c r="P63" s="13">
        <f t="shared" si="1"/>
        <v>590530</v>
      </c>
      <c r="Q63" s="14">
        <f t="shared" si="2"/>
        <v>3372.0299999999997</v>
      </c>
      <c r="R63" s="15"/>
      <c r="S63" s="15"/>
      <c r="T63" s="16">
        <f t="shared" ref="T63:U63" si="247">R63-L63</f>
        <v>-553913</v>
      </c>
      <c r="U63" s="17">
        <f t="shared" si="247"/>
        <v>-1963.66</v>
      </c>
      <c r="V63" s="15"/>
      <c r="W63" s="15"/>
      <c r="X63" s="16">
        <f t="shared" ref="X63:Y63" si="248">V63-N63</f>
        <v>-36617</v>
      </c>
      <c r="Y63" s="17">
        <f t="shared" si="248"/>
        <v>-1408.37</v>
      </c>
      <c r="Z63" s="18">
        <f t="shared" ref="Z63:AA63" si="249">SUM(T63+X63)</f>
        <v>-590530</v>
      </c>
      <c r="AA63" s="19">
        <f t="shared" si="249"/>
        <v>-3372.0299999999997</v>
      </c>
      <c r="AB63" s="17"/>
    </row>
    <row r="64" spans="1:28" ht="20.25" customHeight="1">
      <c r="A64" s="4" t="s">
        <v>67</v>
      </c>
      <c r="B64" s="5" t="s">
        <v>27</v>
      </c>
      <c r="C64" s="6">
        <v>0</v>
      </c>
      <c r="D64" s="7">
        <v>0</v>
      </c>
      <c r="E64" s="6">
        <v>0</v>
      </c>
      <c r="F64" s="7">
        <v>0</v>
      </c>
      <c r="G64" s="8"/>
      <c r="H64" s="9"/>
      <c r="I64" s="8"/>
      <c r="J64" s="9"/>
      <c r="K64" s="10"/>
      <c r="L64" s="11">
        <f t="shared" ref="L64:O64" si="250">SUM(C64+G64)</f>
        <v>0</v>
      </c>
      <c r="M64" s="12">
        <f t="shared" si="250"/>
        <v>0</v>
      </c>
      <c r="N64" s="11">
        <f t="shared" si="250"/>
        <v>0</v>
      </c>
      <c r="O64" s="12">
        <f t="shared" si="250"/>
        <v>0</v>
      </c>
      <c r="P64" s="13">
        <f t="shared" si="1"/>
        <v>0</v>
      </c>
      <c r="Q64" s="14">
        <f t="shared" si="2"/>
        <v>0</v>
      </c>
      <c r="R64" s="15">
        <v>53893</v>
      </c>
      <c r="S64" s="15">
        <v>232.53</v>
      </c>
      <c r="T64" s="16">
        <f t="shared" ref="T64:U64" si="251">R64-L64</f>
        <v>53893</v>
      </c>
      <c r="U64" s="17">
        <f t="shared" si="251"/>
        <v>232.53</v>
      </c>
      <c r="V64" s="15">
        <v>34014</v>
      </c>
      <c r="W64" s="15">
        <v>1888.99</v>
      </c>
      <c r="X64" s="16">
        <f t="shared" ref="X64:Y64" si="252">V64-N64</f>
        <v>34014</v>
      </c>
      <c r="Y64" s="17">
        <f t="shared" si="252"/>
        <v>1888.99</v>
      </c>
      <c r="Z64" s="18">
        <f t="shared" ref="Z64:AA64" si="253">SUM(T64+X64)</f>
        <v>87907</v>
      </c>
      <c r="AA64" s="19">
        <f t="shared" si="253"/>
        <v>2121.52</v>
      </c>
      <c r="AB64" s="17"/>
    </row>
    <row r="65" spans="1:28" ht="20.25" customHeight="1">
      <c r="A65" s="4" t="s">
        <v>67</v>
      </c>
      <c r="B65" s="5" t="s">
        <v>35</v>
      </c>
      <c r="C65" s="6">
        <v>0</v>
      </c>
      <c r="D65" s="7">
        <v>0</v>
      </c>
      <c r="E65" s="6">
        <v>0</v>
      </c>
      <c r="F65" s="7">
        <v>0</v>
      </c>
      <c r="G65" s="8"/>
      <c r="H65" s="9"/>
      <c r="I65" s="8"/>
      <c r="J65" s="9"/>
      <c r="K65" s="10"/>
      <c r="L65" s="11">
        <f t="shared" ref="L65:O65" si="254">SUM(C65+G65)</f>
        <v>0</v>
      </c>
      <c r="M65" s="12">
        <f t="shared" si="254"/>
        <v>0</v>
      </c>
      <c r="N65" s="11">
        <f t="shared" si="254"/>
        <v>0</v>
      </c>
      <c r="O65" s="12">
        <f t="shared" si="254"/>
        <v>0</v>
      </c>
      <c r="P65" s="13">
        <f t="shared" si="1"/>
        <v>0</v>
      </c>
      <c r="Q65" s="14">
        <f t="shared" si="2"/>
        <v>0</v>
      </c>
      <c r="R65" s="15">
        <v>53893</v>
      </c>
      <c r="S65" s="15">
        <v>220.04</v>
      </c>
      <c r="T65" s="16">
        <f t="shared" ref="T65:U65" si="255">R65-L65</f>
        <v>53893</v>
      </c>
      <c r="U65" s="17">
        <f t="shared" si="255"/>
        <v>220.04</v>
      </c>
      <c r="V65" s="15">
        <v>34014</v>
      </c>
      <c r="W65" s="15">
        <v>1667.67</v>
      </c>
      <c r="X65" s="16">
        <f t="shared" ref="X65:Y65" si="256">V65-N65</f>
        <v>34014</v>
      </c>
      <c r="Y65" s="17">
        <f t="shared" si="256"/>
        <v>1667.67</v>
      </c>
      <c r="Z65" s="18">
        <f t="shared" ref="Z65:AA65" si="257">SUM(T65+X65)</f>
        <v>87907</v>
      </c>
      <c r="AA65" s="19">
        <f t="shared" si="257"/>
        <v>1887.71</v>
      </c>
      <c r="AB65" s="17"/>
    </row>
    <row r="66" spans="1:28" ht="20.25" customHeight="1">
      <c r="A66" s="5" t="s">
        <v>68</v>
      </c>
      <c r="B66" s="5" t="s">
        <v>27</v>
      </c>
      <c r="C66" s="6">
        <v>1178200</v>
      </c>
      <c r="D66" s="7">
        <v>4919.7</v>
      </c>
      <c r="E66" s="6">
        <v>107686</v>
      </c>
      <c r="F66" s="7">
        <v>5887.15</v>
      </c>
      <c r="G66" s="8"/>
      <c r="H66" s="9"/>
      <c r="I66" s="8"/>
      <c r="J66" s="9"/>
      <c r="K66" s="10"/>
      <c r="L66" s="11">
        <f t="shared" ref="L66:O66" si="258">SUM(C66+G66)</f>
        <v>1178200</v>
      </c>
      <c r="M66" s="12">
        <f t="shared" si="258"/>
        <v>4919.7</v>
      </c>
      <c r="N66" s="11">
        <f t="shared" si="258"/>
        <v>107686</v>
      </c>
      <c r="O66" s="12">
        <f t="shared" si="258"/>
        <v>5887.15</v>
      </c>
      <c r="P66" s="13">
        <f t="shared" si="1"/>
        <v>1285886</v>
      </c>
      <c r="Q66" s="14">
        <f t="shared" si="2"/>
        <v>10806.849999999999</v>
      </c>
      <c r="R66" s="15"/>
      <c r="S66" s="15"/>
      <c r="T66" s="16">
        <f t="shared" ref="T66:U66" si="259">R66-L66</f>
        <v>-1178200</v>
      </c>
      <c r="U66" s="17">
        <f t="shared" si="259"/>
        <v>-4919.7</v>
      </c>
      <c r="V66" s="15"/>
      <c r="W66" s="15"/>
      <c r="X66" s="16">
        <f t="shared" ref="X66:Y66" si="260">V66-N66</f>
        <v>-107686</v>
      </c>
      <c r="Y66" s="17">
        <f t="shared" si="260"/>
        <v>-5887.15</v>
      </c>
      <c r="Z66" s="18">
        <f t="shared" ref="Z66:AA66" si="261">SUM(T66+X66)</f>
        <v>-1285886</v>
      </c>
      <c r="AA66" s="19">
        <f t="shared" si="261"/>
        <v>-10806.849999999999</v>
      </c>
      <c r="AB66" s="17"/>
    </row>
    <row r="67" spans="1:28" ht="20.25" customHeight="1">
      <c r="A67" s="5" t="s">
        <v>68</v>
      </c>
      <c r="B67" s="5" t="s">
        <v>41</v>
      </c>
      <c r="C67" s="22">
        <v>589100</v>
      </c>
      <c r="D67" s="7">
        <v>2378.52</v>
      </c>
      <c r="E67" s="6">
        <v>53843</v>
      </c>
      <c r="F67" s="7">
        <v>2576.61</v>
      </c>
      <c r="G67" s="8"/>
      <c r="H67" s="9"/>
      <c r="I67" s="8"/>
      <c r="J67" s="9"/>
      <c r="K67" s="10"/>
      <c r="L67" s="11">
        <f t="shared" ref="L67:O67" si="262">SUM(C67+G67)</f>
        <v>589100</v>
      </c>
      <c r="M67" s="12">
        <f t="shared" si="262"/>
        <v>2378.52</v>
      </c>
      <c r="N67" s="11">
        <f t="shared" si="262"/>
        <v>53843</v>
      </c>
      <c r="O67" s="12">
        <f t="shared" si="262"/>
        <v>2576.61</v>
      </c>
      <c r="P67" s="13">
        <f t="shared" si="1"/>
        <v>642943</v>
      </c>
      <c r="Q67" s="14">
        <f t="shared" si="2"/>
        <v>4955.13</v>
      </c>
      <c r="R67" s="15"/>
      <c r="S67" s="15"/>
      <c r="T67" s="16">
        <f t="shared" ref="T67:U67" si="263">R67-L67</f>
        <v>-589100</v>
      </c>
      <c r="U67" s="17">
        <f t="shared" si="263"/>
        <v>-2378.52</v>
      </c>
      <c r="V67" s="15"/>
      <c r="W67" s="15"/>
      <c r="X67" s="16">
        <f t="shared" ref="X67:Y67" si="264">V67-N67</f>
        <v>-53843</v>
      </c>
      <c r="Y67" s="17">
        <f t="shared" si="264"/>
        <v>-2576.61</v>
      </c>
      <c r="Z67" s="18">
        <f t="shared" ref="Z67:AA67" si="265">SUM(T67+X67)</f>
        <v>-642943</v>
      </c>
      <c r="AA67" s="19">
        <f t="shared" si="265"/>
        <v>-4955.13</v>
      </c>
      <c r="AB67" s="17"/>
    </row>
    <row r="68" spans="1:28" ht="20.25" customHeight="1">
      <c r="A68" s="5" t="s">
        <v>69</v>
      </c>
      <c r="B68" s="5" t="s">
        <v>27</v>
      </c>
      <c r="C68" s="6">
        <v>1273393</v>
      </c>
      <c r="D68" s="7">
        <v>5281.41</v>
      </c>
      <c r="E68" s="6">
        <v>168913</v>
      </c>
      <c r="F68" s="7">
        <v>8853.18</v>
      </c>
      <c r="G68" s="8"/>
      <c r="H68" s="9"/>
      <c r="I68" s="8"/>
      <c r="J68" s="9"/>
      <c r="K68" s="10"/>
      <c r="L68" s="11">
        <f t="shared" ref="L68:O68" si="266">SUM(C68+G68)</f>
        <v>1273393</v>
      </c>
      <c r="M68" s="12">
        <f t="shared" si="266"/>
        <v>5281.41</v>
      </c>
      <c r="N68" s="11">
        <f t="shared" si="266"/>
        <v>168913</v>
      </c>
      <c r="O68" s="12">
        <f t="shared" si="266"/>
        <v>8853.18</v>
      </c>
      <c r="P68" s="13">
        <f t="shared" si="1"/>
        <v>1442306</v>
      </c>
      <c r="Q68" s="14">
        <f t="shared" si="2"/>
        <v>14134.59</v>
      </c>
      <c r="R68" s="15"/>
      <c r="S68" s="15"/>
      <c r="T68" s="16">
        <f t="shared" ref="T68:U68" si="267">R68-L68</f>
        <v>-1273393</v>
      </c>
      <c r="U68" s="17">
        <f t="shared" si="267"/>
        <v>-5281.41</v>
      </c>
      <c r="V68" s="15"/>
      <c r="W68" s="15"/>
      <c r="X68" s="16">
        <f t="shared" ref="X68:Y68" si="268">V68-N68</f>
        <v>-168913</v>
      </c>
      <c r="Y68" s="17">
        <f t="shared" si="268"/>
        <v>-8853.18</v>
      </c>
      <c r="Z68" s="18">
        <f t="shared" ref="Z68:AA68" si="269">SUM(T68+X68)</f>
        <v>-1442306</v>
      </c>
      <c r="AA68" s="19">
        <f t="shared" si="269"/>
        <v>-14134.59</v>
      </c>
      <c r="AB68" s="17"/>
    </row>
    <row r="69" spans="1:28" ht="20.25" customHeight="1">
      <c r="A69" s="5" t="s">
        <v>69</v>
      </c>
      <c r="B69" s="5" t="s">
        <v>41</v>
      </c>
      <c r="C69" s="6">
        <v>636695</v>
      </c>
      <c r="D69" s="7">
        <v>2538.73</v>
      </c>
      <c r="E69" s="6">
        <v>84457</v>
      </c>
      <c r="F69" s="7">
        <v>3902.09</v>
      </c>
      <c r="G69" s="8"/>
      <c r="H69" s="9"/>
      <c r="I69" s="8"/>
      <c r="J69" s="9"/>
      <c r="K69" s="10"/>
      <c r="L69" s="11">
        <f t="shared" ref="L69:O69" si="270">SUM(C69+G69)</f>
        <v>636695</v>
      </c>
      <c r="M69" s="12">
        <f t="shared" si="270"/>
        <v>2538.73</v>
      </c>
      <c r="N69" s="11">
        <f t="shared" si="270"/>
        <v>84457</v>
      </c>
      <c r="O69" s="12">
        <f t="shared" si="270"/>
        <v>3902.09</v>
      </c>
      <c r="P69" s="13">
        <f t="shared" si="1"/>
        <v>721152</v>
      </c>
      <c r="Q69" s="14">
        <f t="shared" si="2"/>
        <v>6440.82</v>
      </c>
      <c r="R69" s="15"/>
      <c r="S69" s="15"/>
      <c r="T69" s="16">
        <f t="shared" ref="T69:U69" si="271">R69-L69</f>
        <v>-636695</v>
      </c>
      <c r="U69" s="17">
        <f t="shared" si="271"/>
        <v>-2538.73</v>
      </c>
      <c r="V69" s="15"/>
      <c r="W69" s="15"/>
      <c r="X69" s="16">
        <f t="shared" ref="X69:Y69" si="272">V69-N69</f>
        <v>-84457</v>
      </c>
      <c r="Y69" s="17">
        <f t="shared" si="272"/>
        <v>-3902.09</v>
      </c>
      <c r="Z69" s="18">
        <f t="shared" ref="Z69:AA69" si="273">SUM(T69+X69)</f>
        <v>-721152</v>
      </c>
      <c r="AA69" s="19">
        <f t="shared" si="273"/>
        <v>-6440.82</v>
      </c>
      <c r="AB69" s="17"/>
    </row>
    <row r="70" spans="1:28" ht="20.25" customHeight="1">
      <c r="A70" s="5" t="s">
        <v>70</v>
      </c>
      <c r="B70" s="5" t="s">
        <v>27</v>
      </c>
      <c r="C70" s="6">
        <v>3414358</v>
      </c>
      <c r="D70" s="7">
        <v>12070.01</v>
      </c>
      <c r="E70" s="6">
        <v>214088</v>
      </c>
      <c r="F70" s="7">
        <v>9045.7099999999991</v>
      </c>
      <c r="G70" s="8"/>
      <c r="H70" s="9"/>
      <c r="I70" s="8"/>
      <c r="J70" s="9"/>
      <c r="K70" s="10"/>
      <c r="L70" s="11">
        <f t="shared" ref="L70:O70" si="274">SUM(C70+G70)</f>
        <v>3414358</v>
      </c>
      <c r="M70" s="12">
        <f t="shared" si="274"/>
        <v>12070.01</v>
      </c>
      <c r="N70" s="11">
        <f t="shared" si="274"/>
        <v>214088</v>
      </c>
      <c r="O70" s="12">
        <f t="shared" si="274"/>
        <v>9045.7099999999991</v>
      </c>
      <c r="P70" s="13">
        <f t="shared" si="1"/>
        <v>3628446</v>
      </c>
      <c r="Q70" s="14">
        <f t="shared" si="2"/>
        <v>21115.72</v>
      </c>
      <c r="R70" s="15"/>
      <c r="S70" s="15"/>
      <c r="T70" s="16">
        <f t="shared" ref="T70:U70" si="275">R70-L70</f>
        <v>-3414358</v>
      </c>
      <c r="U70" s="17">
        <f t="shared" si="275"/>
        <v>-12070.01</v>
      </c>
      <c r="V70" s="15"/>
      <c r="W70" s="15"/>
      <c r="X70" s="16">
        <f t="shared" ref="X70:Y70" si="276">V70-N70</f>
        <v>-214088</v>
      </c>
      <c r="Y70" s="17">
        <f t="shared" si="276"/>
        <v>-9045.7099999999991</v>
      </c>
      <c r="Z70" s="18">
        <f t="shared" ref="Z70:AA70" si="277">SUM(T70+X70)</f>
        <v>-3628446</v>
      </c>
      <c r="AA70" s="19">
        <f t="shared" si="277"/>
        <v>-21115.72</v>
      </c>
      <c r="AB70" s="17"/>
    </row>
    <row r="71" spans="1:28" ht="20.25" customHeight="1">
      <c r="A71" s="5" t="s">
        <v>70</v>
      </c>
      <c r="B71" s="5" t="s">
        <v>35</v>
      </c>
      <c r="C71" s="6">
        <v>1707175</v>
      </c>
      <c r="D71" s="7">
        <v>5858.61</v>
      </c>
      <c r="E71" s="6">
        <v>107045</v>
      </c>
      <c r="F71" s="7">
        <v>3987.22</v>
      </c>
      <c r="G71" s="8"/>
      <c r="H71" s="9"/>
      <c r="I71" s="8"/>
      <c r="J71" s="9"/>
      <c r="K71" s="10"/>
      <c r="L71" s="11">
        <f t="shared" ref="L71:O71" si="278">SUM(C71+G71)</f>
        <v>1707175</v>
      </c>
      <c r="M71" s="12">
        <f t="shared" si="278"/>
        <v>5858.61</v>
      </c>
      <c r="N71" s="11">
        <f t="shared" si="278"/>
        <v>107045</v>
      </c>
      <c r="O71" s="12">
        <f t="shared" si="278"/>
        <v>3987.22</v>
      </c>
      <c r="P71" s="13">
        <f t="shared" si="1"/>
        <v>1814220</v>
      </c>
      <c r="Q71" s="14">
        <f t="shared" si="2"/>
        <v>9845.83</v>
      </c>
      <c r="R71" s="15"/>
      <c r="S71" s="15"/>
      <c r="T71" s="16">
        <f t="shared" ref="T71:U71" si="279">R71-L71</f>
        <v>-1707175</v>
      </c>
      <c r="U71" s="17">
        <f t="shared" si="279"/>
        <v>-5858.61</v>
      </c>
      <c r="V71" s="15"/>
      <c r="W71" s="15"/>
      <c r="X71" s="16">
        <f t="shared" ref="X71:Y71" si="280">V71-N71</f>
        <v>-107045</v>
      </c>
      <c r="Y71" s="17">
        <f t="shared" si="280"/>
        <v>-3987.22</v>
      </c>
      <c r="Z71" s="18">
        <f t="shared" ref="Z71:AA71" si="281">SUM(T71+X71)</f>
        <v>-1814220</v>
      </c>
      <c r="AA71" s="19">
        <f t="shared" si="281"/>
        <v>-9845.83</v>
      </c>
      <c r="AB71" s="17"/>
    </row>
    <row r="72" spans="1:28" ht="20.25" customHeight="1">
      <c r="A72" s="4" t="s">
        <v>71</v>
      </c>
      <c r="B72" s="4" t="s">
        <v>27</v>
      </c>
      <c r="C72" s="6">
        <v>14178569</v>
      </c>
      <c r="D72" s="7">
        <v>50698.03</v>
      </c>
      <c r="E72" s="6">
        <v>668992</v>
      </c>
      <c r="F72" s="7">
        <v>36950.79</v>
      </c>
      <c r="G72" s="8"/>
      <c r="H72" s="9"/>
      <c r="I72" s="8"/>
      <c r="J72" s="9"/>
      <c r="K72" s="10"/>
      <c r="L72" s="11">
        <f t="shared" ref="L72:O72" si="282">SUM(C72+G72)</f>
        <v>14178569</v>
      </c>
      <c r="M72" s="12">
        <f t="shared" si="282"/>
        <v>50698.03</v>
      </c>
      <c r="N72" s="11">
        <f t="shared" si="282"/>
        <v>668992</v>
      </c>
      <c r="O72" s="12">
        <f t="shared" si="282"/>
        <v>36950.79</v>
      </c>
      <c r="P72" s="13">
        <f t="shared" si="1"/>
        <v>14847561</v>
      </c>
      <c r="Q72" s="14">
        <f t="shared" si="2"/>
        <v>87648.82</v>
      </c>
      <c r="R72" s="23"/>
      <c r="S72" s="23"/>
      <c r="T72" s="16">
        <f t="shared" ref="T72:U72" si="283">R72-L72</f>
        <v>-14178569</v>
      </c>
      <c r="U72" s="17">
        <f t="shared" si="283"/>
        <v>-50698.03</v>
      </c>
      <c r="V72" s="15"/>
      <c r="W72" s="15"/>
      <c r="X72" s="16">
        <f t="shared" ref="X72:Y72" si="284">V72-N72</f>
        <v>-668992</v>
      </c>
      <c r="Y72" s="17">
        <f t="shared" si="284"/>
        <v>-36950.79</v>
      </c>
      <c r="Z72" s="18">
        <f t="shared" ref="Z72:AA72" si="285">SUM(T72+X72)</f>
        <v>-14847561</v>
      </c>
      <c r="AA72" s="19">
        <f t="shared" si="285"/>
        <v>-87648.82</v>
      </c>
      <c r="AB72" s="17"/>
    </row>
    <row r="73" spans="1:28" ht="20.25" customHeight="1">
      <c r="A73" s="4" t="s">
        <v>71</v>
      </c>
      <c r="B73" s="4" t="s">
        <v>35</v>
      </c>
      <c r="C73" s="6">
        <v>7089289</v>
      </c>
      <c r="D73" s="7">
        <v>24974.04</v>
      </c>
      <c r="E73" s="6">
        <v>334497</v>
      </c>
      <c r="F73" s="7">
        <v>16209.97</v>
      </c>
      <c r="G73" s="8"/>
      <c r="H73" s="9"/>
      <c r="I73" s="8"/>
      <c r="J73" s="9"/>
      <c r="K73" s="10"/>
      <c r="L73" s="11">
        <f t="shared" ref="L73:O73" si="286">SUM(C73+G73)</f>
        <v>7089289</v>
      </c>
      <c r="M73" s="12">
        <f t="shared" si="286"/>
        <v>24974.04</v>
      </c>
      <c r="N73" s="11">
        <f t="shared" si="286"/>
        <v>334497</v>
      </c>
      <c r="O73" s="12">
        <f t="shared" si="286"/>
        <v>16209.97</v>
      </c>
      <c r="P73" s="13">
        <f t="shared" si="1"/>
        <v>7423786</v>
      </c>
      <c r="Q73" s="14">
        <f t="shared" si="2"/>
        <v>41184.01</v>
      </c>
      <c r="R73" s="23"/>
      <c r="S73" s="23"/>
      <c r="T73" s="16">
        <f t="shared" ref="T73:U73" si="287">R73-L73</f>
        <v>-7089289</v>
      </c>
      <c r="U73" s="17">
        <f t="shared" si="287"/>
        <v>-24974.04</v>
      </c>
      <c r="V73" s="15"/>
      <c r="W73" s="15"/>
      <c r="X73" s="16">
        <f t="shared" ref="X73:Y73" si="288">V73-N73</f>
        <v>-334497</v>
      </c>
      <c r="Y73" s="17">
        <f t="shared" si="288"/>
        <v>-16209.97</v>
      </c>
      <c r="Z73" s="18">
        <f t="shared" ref="Z73:AA73" si="289">SUM(T73+X73)</f>
        <v>-7423786</v>
      </c>
      <c r="AA73" s="19">
        <f t="shared" si="289"/>
        <v>-41184.01</v>
      </c>
      <c r="AB73" s="17"/>
    </row>
    <row r="74" spans="1:28" ht="20.25" customHeight="1">
      <c r="A74" s="4" t="s">
        <v>72</v>
      </c>
      <c r="B74" s="5" t="s">
        <v>27</v>
      </c>
      <c r="C74" s="24"/>
      <c r="D74" s="25"/>
      <c r="E74" s="24"/>
      <c r="F74" s="25"/>
      <c r="G74" s="8"/>
      <c r="H74" s="9"/>
      <c r="I74" s="8"/>
      <c r="J74" s="9"/>
      <c r="K74" s="10"/>
      <c r="L74" s="11">
        <f t="shared" ref="L74:O74" si="290">SUM(C74+G74)</f>
        <v>0</v>
      </c>
      <c r="M74" s="12">
        <f t="shared" si="290"/>
        <v>0</v>
      </c>
      <c r="N74" s="11">
        <f t="shared" si="290"/>
        <v>0</v>
      </c>
      <c r="O74" s="12">
        <f t="shared" si="290"/>
        <v>0</v>
      </c>
      <c r="P74" s="13">
        <f t="shared" si="1"/>
        <v>0</v>
      </c>
      <c r="Q74" s="14">
        <f t="shared" si="2"/>
        <v>0</v>
      </c>
      <c r="R74" s="15"/>
      <c r="S74" s="15"/>
      <c r="T74" s="16">
        <f t="shared" ref="T74:U74" si="291">R74-L74</f>
        <v>0</v>
      </c>
      <c r="U74" s="17">
        <f t="shared" si="291"/>
        <v>0</v>
      </c>
      <c r="V74" s="15"/>
      <c r="W74" s="15"/>
      <c r="X74" s="16">
        <f t="shared" ref="X74:Y74" si="292">V74-N74</f>
        <v>0</v>
      </c>
      <c r="Y74" s="17">
        <f t="shared" si="292"/>
        <v>0</v>
      </c>
      <c r="Z74" s="18">
        <f t="shared" ref="Z74:AA74" si="293">SUM(T74+X74)</f>
        <v>0</v>
      </c>
      <c r="AA74" s="19">
        <f t="shared" si="293"/>
        <v>0</v>
      </c>
      <c r="AB74" s="17"/>
    </row>
    <row r="75" spans="1:28" ht="20.25" customHeight="1">
      <c r="A75" s="4" t="s">
        <v>72</v>
      </c>
      <c r="B75" s="5" t="s">
        <v>35</v>
      </c>
      <c r="C75" s="24"/>
      <c r="D75" s="25"/>
      <c r="E75" s="24"/>
      <c r="F75" s="25"/>
      <c r="G75" s="8"/>
      <c r="H75" s="9"/>
      <c r="I75" s="8"/>
      <c r="J75" s="9"/>
      <c r="K75" s="10"/>
      <c r="L75" s="11">
        <f t="shared" ref="L75:O75" si="294">SUM(C75+G75)</f>
        <v>0</v>
      </c>
      <c r="M75" s="12">
        <f t="shared" si="294"/>
        <v>0</v>
      </c>
      <c r="N75" s="11">
        <f t="shared" si="294"/>
        <v>0</v>
      </c>
      <c r="O75" s="12">
        <f t="shared" si="294"/>
        <v>0</v>
      </c>
      <c r="P75" s="13">
        <f t="shared" si="1"/>
        <v>0</v>
      </c>
      <c r="Q75" s="14">
        <f t="shared" si="2"/>
        <v>0</v>
      </c>
      <c r="R75" s="15"/>
      <c r="S75" s="15"/>
      <c r="T75" s="16">
        <f t="shared" ref="T75:U75" si="295">R75-L75</f>
        <v>0</v>
      </c>
      <c r="U75" s="17">
        <f t="shared" si="295"/>
        <v>0</v>
      </c>
      <c r="V75" s="15"/>
      <c r="W75" s="15"/>
      <c r="X75" s="16">
        <f t="shared" ref="X75:Y75" si="296">V75-N75</f>
        <v>0</v>
      </c>
      <c r="Y75" s="17">
        <f t="shared" si="296"/>
        <v>0</v>
      </c>
      <c r="Z75" s="18">
        <f t="shared" ref="Z75:AA75" si="297">SUM(T75+X75)</f>
        <v>0</v>
      </c>
      <c r="AA75" s="19">
        <f t="shared" si="297"/>
        <v>0</v>
      </c>
      <c r="AB75" s="17"/>
    </row>
    <row r="76" spans="1:28" ht="20.25" customHeight="1">
      <c r="A76" s="5" t="s">
        <v>73</v>
      </c>
      <c r="B76" s="5" t="s">
        <v>27</v>
      </c>
      <c r="C76" s="6">
        <v>760294</v>
      </c>
      <c r="D76" s="7">
        <v>3089.17</v>
      </c>
      <c r="E76" s="6">
        <v>43385</v>
      </c>
      <c r="F76" s="7">
        <v>1735.5</v>
      </c>
      <c r="G76" s="8"/>
      <c r="H76" s="9"/>
      <c r="I76" s="8"/>
      <c r="J76" s="9"/>
      <c r="K76" s="10"/>
      <c r="L76" s="11">
        <f t="shared" ref="L76:O76" si="298">SUM(C76+G76)</f>
        <v>760294</v>
      </c>
      <c r="M76" s="12">
        <f t="shared" si="298"/>
        <v>3089.17</v>
      </c>
      <c r="N76" s="11">
        <f t="shared" si="298"/>
        <v>43385</v>
      </c>
      <c r="O76" s="12">
        <f t="shared" si="298"/>
        <v>1735.5</v>
      </c>
      <c r="P76" s="13">
        <f t="shared" si="1"/>
        <v>803679</v>
      </c>
      <c r="Q76" s="14">
        <f t="shared" si="2"/>
        <v>4824.67</v>
      </c>
      <c r="R76" s="15"/>
      <c r="S76" s="15"/>
      <c r="T76" s="16">
        <f t="shared" ref="T76:U76" si="299">R76-L76</f>
        <v>-760294</v>
      </c>
      <c r="U76" s="17">
        <f t="shared" si="299"/>
        <v>-3089.17</v>
      </c>
      <c r="V76" s="15"/>
      <c r="W76" s="15"/>
      <c r="X76" s="16">
        <f t="shared" ref="X76:Y76" si="300">V76-N76</f>
        <v>-43385</v>
      </c>
      <c r="Y76" s="17">
        <f t="shared" si="300"/>
        <v>-1735.5</v>
      </c>
      <c r="Z76" s="18">
        <f t="shared" ref="Z76:AA76" si="301">SUM(T76+X76)</f>
        <v>-803679</v>
      </c>
      <c r="AA76" s="19">
        <f t="shared" si="301"/>
        <v>-4824.67</v>
      </c>
      <c r="AB76" s="17"/>
    </row>
    <row r="77" spans="1:28" ht="20.25" customHeight="1">
      <c r="A77" s="5" t="s">
        <v>73</v>
      </c>
      <c r="B77" s="5" t="s">
        <v>35</v>
      </c>
      <c r="C77" s="6">
        <v>380151</v>
      </c>
      <c r="D77" s="7">
        <v>1293.94</v>
      </c>
      <c r="E77" s="6">
        <v>21694</v>
      </c>
      <c r="F77" s="7">
        <v>777.43</v>
      </c>
      <c r="G77" s="8"/>
      <c r="H77" s="9"/>
      <c r="I77" s="8"/>
      <c r="J77" s="9"/>
      <c r="K77" s="10"/>
      <c r="L77" s="11">
        <f t="shared" ref="L77:O77" si="302">SUM(C77+G77)</f>
        <v>380151</v>
      </c>
      <c r="M77" s="12">
        <f t="shared" si="302"/>
        <v>1293.94</v>
      </c>
      <c r="N77" s="11">
        <f t="shared" si="302"/>
        <v>21694</v>
      </c>
      <c r="O77" s="12">
        <f t="shared" si="302"/>
        <v>777.43</v>
      </c>
      <c r="P77" s="13">
        <f t="shared" si="1"/>
        <v>401845</v>
      </c>
      <c r="Q77" s="14">
        <f t="shared" si="2"/>
        <v>2071.37</v>
      </c>
      <c r="R77" s="15"/>
      <c r="S77" s="15"/>
      <c r="T77" s="16">
        <f t="shared" ref="T77:U77" si="303">R77-L77</f>
        <v>-380151</v>
      </c>
      <c r="U77" s="17">
        <f t="shared" si="303"/>
        <v>-1293.94</v>
      </c>
      <c r="V77" s="15"/>
      <c r="W77" s="15"/>
      <c r="X77" s="16">
        <f t="shared" ref="X77:Y77" si="304">V77-N77</f>
        <v>-21694</v>
      </c>
      <c r="Y77" s="17">
        <f t="shared" si="304"/>
        <v>-777.43</v>
      </c>
      <c r="Z77" s="18">
        <f t="shared" ref="Z77:AA77" si="305">SUM(T77+X77)</f>
        <v>-401845</v>
      </c>
      <c r="AA77" s="19">
        <f t="shared" si="305"/>
        <v>-2071.37</v>
      </c>
      <c r="AB77" s="17"/>
    </row>
    <row r="78" spans="1:28" ht="20.25" customHeight="1">
      <c r="A78" s="5" t="s">
        <v>74</v>
      </c>
      <c r="B78" s="5" t="s">
        <v>27</v>
      </c>
      <c r="C78" s="6">
        <v>303887</v>
      </c>
      <c r="D78" s="7">
        <v>12208.72</v>
      </c>
      <c r="E78" s="6">
        <v>574434</v>
      </c>
      <c r="F78" s="7">
        <v>32545.3</v>
      </c>
      <c r="G78" s="8"/>
      <c r="H78" s="9"/>
      <c r="I78" s="8"/>
      <c r="J78" s="9"/>
      <c r="K78" s="10"/>
      <c r="L78" s="11">
        <f t="shared" ref="L78:O78" si="306">SUM(C78+G78)</f>
        <v>303887</v>
      </c>
      <c r="M78" s="12">
        <f t="shared" si="306"/>
        <v>12208.72</v>
      </c>
      <c r="N78" s="11">
        <f t="shared" si="306"/>
        <v>574434</v>
      </c>
      <c r="O78" s="12">
        <f t="shared" si="306"/>
        <v>32545.3</v>
      </c>
      <c r="P78" s="13">
        <f t="shared" si="1"/>
        <v>878321</v>
      </c>
      <c r="Q78" s="14">
        <f t="shared" si="2"/>
        <v>44754.02</v>
      </c>
      <c r="R78" s="15"/>
      <c r="S78" s="15"/>
      <c r="T78" s="16">
        <f t="shared" ref="T78:U78" si="307">R78-L78</f>
        <v>-303887</v>
      </c>
      <c r="U78" s="17">
        <f t="shared" si="307"/>
        <v>-12208.72</v>
      </c>
      <c r="V78" s="15"/>
      <c r="W78" s="15"/>
      <c r="X78" s="16">
        <f t="shared" ref="X78:Y78" si="308">V78-N78</f>
        <v>-574434</v>
      </c>
      <c r="Y78" s="17">
        <f t="shared" si="308"/>
        <v>-32545.3</v>
      </c>
      <c r="Z78" s="18">
        <f t="shared" ref="Z78:AA78" si="309">SUM(T78+X78)</f>
        <v>-878321</v>
      </c>
      <c r="AA78" s="19">
        <f t="shared" si="309"/>
        <v>-44754.02</v>
      </c>
      <c r="AB78" s="17"/>
    </row>
    <row r="79" spans="1:28" ht="20.25" customHeight="1">
      <c r="A79" s="5" t="s">
        <v>74</v>
      </c>
      <c r="B79" s="5" t="s">
        <v>35</v>
      </c>
      <c r="C79" s="6">
        <v>151943</v>
      </c>
      <c r="D79" s="7">
        <v>5850.2</v>
      </c>
      <c r="E79" s="26">
        <v>287219</v>
      </c>
      <c r="F79" s="7">
        <v>14075.16</v>
      </c>
      <c r="G79" s="8"/>
      <c r="H79" s="9"/>
      <c r="I79" s="8"/>
      <c r="J79" s="9"/>
      <c r="K79" s="10"/>
      <c r="L79" s="11">
        <f t="shared" ref="L79:O79" si="310">SUM(C79+G79)</f>
        <v>151943</v>
      </c>
      <c r="M79" s="12">
        <f t="shared" si="310"/>
        <v>5850.2</v>
      </c>
      <c r="N79" s="11">
        <f t="shared" si="310"/>
        <v>287219</v>
      </c>
      <c r="O79" s="12">
        <f t="shared" si="310"/>
        <v>14075.16</v>
      </c>
      <c r="P79" s="13">
        <f t="shared" si="1"/>
        <v>439162</v>
      </c>
      <c r="Q79" s="14">
        <f t="shared" si="2"/>
        <v>19925.36</v>
      </c>
      <c r="R79" s="15"/>
      <c r="S79" s="15"/>
      <c r="T79" s="16">
        <f t="shared" ref="T79:U79" si="311">R79-L79</f>
        <v>-151943</v>
      </c>
      <c r="U79" s="17">
        <f t="shared" si="311"/>
        <v>-5850.2</v>
      </c>
      <c r="V79" s="15"/>
      <c r="W79" s="15"/>
      <c r="X79" s="16">
        <f t="shared" ref="X79:Y79" si="312">V79-N79</f>
        <v>-287219</v>
      </c>
      <c r="Y79" s="17">
        <f t="shared" si="312"/>
        <v>-14075.16</v>
      </c>
      <c r="Z79" s="18">
        <f t="shared" ref="Z79:AA79" si="313">SUM(T79+X79)</f>
        <v>-439162</v>
      </c>
      <c r="AA79" s="19">
        <f t="shared" si="313"/>
        <v>-19925.36</v>
      </c>
      <c r="AB79" s="17"/>
    </row>
    <row r="80" spans="1:28" ht="20.25" customHeight="1">
      <c r="A80" s="5" t="s">
        <v>75</v>
      </c>
      <c r="B80" s="5" t="s">
        <v>27</v>
      </c>
      <c r="C80" s="26">
        <v>5824997</v>
      </c>
      <c r="D80" s="7">
        <v>22528.05</v>
      </c>
      <c r="E80" s="6">
        <v>147462</v>
      </c>
      <c r="F80" s="7">
        <v>8526.73</v>
      </c>
      <c r="G80" s="8"/>
      <c r="H80" s="9"/>
      <c r="I80" s="8"/>
      <c r="J80" s="9"/>
      <c r="K80" s="10"/>
      <c r="L80" s="11">
        <f t="shared" ref="L80:O80" si="314">SUM(C80+G80)</f>
        <v>5824997</v>
      </c>
      <c r="M80" s="12">
        <f t="shared" si="314"/>
        <v>22528.05</v>
      </c>
      <c r="N80" s="11">
        <f t="shared" si="314"/>
        <v>147462</v>
      </c>
      <c r="O80" s="12">
        <f t="shared" si="314"/>
        <v>8526.73</v>
      </c>
      <c r="P80" s="13">
        <f t="shared" si="1"/>
        <v>5972459</v>
      </c>
      <c r="Q80" s="14">
        <f t="shared" si="2"/>
        <v>31054.78</v>
      </c>
      <c r="R80" s="15"/>
      <c r="S80" s="15"/>
      <c r="T80" s="16">
        <f t="shared" ref="T80:U80" si="315">R80-L80</f>
        <v>-5824997</v>
      </c>
      <c r="U80" s="17">
        <f t="shared" si="315"/>
        <v>-22528.05</v>
      </c>
      <c r="V80" s="15"/>
      <c r="W80" s="15"/>
      <c r="X80" s="16">
        <f t="shared" ref="X80:Y80" si="316">V80-N80</f>
        <v>-147462</v>
      </c>
      <c r="Y80" s="17">
        <f t="shared" si="316"/>
        <v>-8526.73</v>
      </c>
      <c r="Z80" s="18">
        <f t="shared" ref="Z80:AA80" si="317">SUM(T80+X80)</f>
        <v>-5972459</v>
      </c>
      <c r="AA80" s="19">
        <f t="shared" si="317"/>
        <v>-31054.78</v>
      </c>
      <c r="AB80" s="17"/>
    </row>
    <row r="81" spans="1:28" ht="20.25" customHeight="1">
      <c r="A81" s="5" t="s">
        <v>75</v>
      </c>
      <c r="B81" s="5" t="s">
        <v>35</v>
      </c>
      <c r="C81" s="6">
        <v>2912490</v>
      </c>
      <c r="D81" s="7">
        <v>10629.14</v>
      </c>
      <c r="E81" s="6">
        <v>73734</v>
      </c>
      <c r="F81" s="7">
        <v>3489.83</v>
      </c>
      <c r="G81" s="8"/>
      <c r="H81" s="9"/>
      <c r="I81" s="8"/>
      <c r="J81" s="9"/>
      <c r="K81" s="10"/>
      <c r="L81" s="11">
        <f t="shared" ref="L81:O81" si="318">SUM(C81+G81)</f>
        <v>2912490</v>
      </c>
      <c r="M81" s="12">
        <f t="shared" si="318"/>
        <v>10629.14</v>
      </c>
      <c r="N81" s="11">
        <f t="shared" si="318"/>
        <v>73734</v>
      </c>
      <c r="O81" s="12">
        <f t="shared" si="318"/>
        <v>3489.83</v>
      </c>
      <c r="P81" s="13">
        <f t="shared" si="1"/>
        <v>2986224</v>
      </c>
      <c r="Q81" s="14">
        <f t="shared" si="2"/>
        <v>14118.97</v>
      </c>
      <c r="R81" s="15"/>
      <c r="S81" s="15"/>
      <c r="T81" s="16">
        <f t="shared" ref="T81:U81" si="319">R81-L81</f>
        <v>-2912490</v>
      </c>
      <c r="U81" s="17">
        <f t="shared" si="319"/>
        <v>-10629.14</v>
      </c>
      <c r="V81" s="15"/>
      <c r="W81" s="15"/>
      <c r="X81" s="16">
        <f t="shared" ref="X81:Y81" si="320">V81-N81</f>
        <v>-73734</v>
      </c>
      <c r="Y81" s="17">
        <f t="shared" si="320"/>
        <v>-3489.83</v>
      </c>
      <c r="Z81" s="18">
        <f t="shared" ref="Z81:AA81" si="321">SUM(T81+X81)</f>
        <v>-2986224</v>
      </c>
      <c r="AA81" s="19">
        <f t="shared" si="321"/>
        <v>-14118.97</v>
      </c>
      <c r="AB81" s="17"/>
    </row>
    <row r="82" spans="1:28" ht="20.25" customHeight="1">
      <c r="A82" s="5" t="s">
        <v>76</v>
      </c>
      <c r="B82" s="5" t="s">
        <v>27</v>
      </c>
      <c r="C82" s="6">
        <v>5200218</v>
      </c>
      <c r="D82" s="7">
        <v>18185.05</v>
      </c>
      <c r="E82" s="6">
        <v>641952</v>
      </c>
      <c r="F82" s="7">
        <v>33155.480000000003</v>
      </c>
      <c r="G82" s="8"/>
      <c r="H82" s="9"/>
      <c r="I82" s="8"/>
      <c r="J82" s="9"/>
      <c r="K82" s="10"/>
      <c r="L82" s="11">
        <f t="shared" ref="L82:O82" si="322">SUM(C82+G82)</f>
        <v>5200218</v>
      </c>
      <c r="M82" s="12">
        <f t="shared" si="322"/>
        <v>18185.05</v>
      </c>
      <c r="N82" s="11">
        <f t="shared" si="322"/>
        <v>641952</v>
      </c>
      <c r="O82" s="12">
        <f t="shared" si="322"/>
        <v>33155.480000000003</v>
      </c>
      <c r="P82" s="13">
        <f t="shared" si="1"/>
        <v>5842170</v>
      </c>
      <c r="Q82" s="14">
        <f t="shared" si="2"/>
        <v>51340.53</v>
      </c>
      <c r="R82" s="15"/>
      <c r="S82" s="15"/>
      <c r="T82" s="16">
        <f t="shared" ref="T82:U82" si="323">R82-L82</f>
        <v>-5200218</v>
      </c>
      <c r="U82" s="17">
        <f t="shared" si="323"/>
        <v>-18185.05</v>
      </c>
      <c r="V82" s="15"/>
      <c r="W82" s="15"/>
      <c r="X82" s="16">
        <f t="shared" ref="X82:Y82" si="324">V82-N82</f>
        <v>-641952</v>
      </c>
      <c r="Y82" s="17">
        <f t="shared" si="324"/>
        <v>-33155.480000000003</v>
      </c>
      <c r="Z82" s="18">
        <f t="shared" ref="Z82:AA82" si="325">SUM(T82+X82)</f>
        <v>-5842170</v>
      </c>
      <c r="AA82" s="19">
        <f t="shared" si="325"/>
        <v>-51340.53</v>
      </c>
      <c r="AB82" s="17"/>
    </row>
    <row r="83" spans="1:28" ht="20.25" customHeight="1">
      <c r="A83" s="5" t="s">
        <v>76</v>
      </c>
      <c r="B83" s="5" t="s">
        <v>35</v>
      </c>
      <c r="C83" s="6">
        <v>2600109</v>
      </c>
      <c r="D83" s="7">
        <v>8951.1200000000008</v>
      </c>
      <c r="E83" s="6">
        <v>320975</v>
      </c>
      <c r="F83" s="7">
        <v>14842.54</v>
      </c>
      <c r="G83" s="8"/>
      <c r="H83" s="9"/>
      <c r="I83" s="8"/>
      <c r="J83" s="9"/>
      <c r="K83" s="10"/>
      <c r="L83" s="11">
        <f t="shared" ref="L83:O83" si="326">SUM(C83+G83)</f>
        <v>2600109</v>
      </c>
      <c r="M83" s="12">
        <f t="shared" si="326"/>
        <v>8951.1200000000008</v>
      </c>
      <c r="N83" s="11">
        <f t="shared" si="326"/>
        <v>320975</v>
      </c>
      <c r="O83" s="12">
        <f t="shared" si="326"/>
        <v>14842.54</v>
      </c>
      <c r="P83" s="13">
        <f t="shared" si="1"/>
        <v>2921084</v>
      </c>
      <c r="Q83" s="14">
        <f t="shared" si="2"/>
        <v>23793.660000000003</v>
      </c>
      <c r="R83" s="15"/>
      <c r="S83" s="15"/>
      <c r="T83" s="16">
        <f t="shared" ref="T83:U83" si="327">R83-L83</f>
        <v>-2600109</v>
      </c>
      <c r="U83" s="17">
        <f t="shared" si="327"/>
        <v>-8951.1200000000008</v>
      </c>
      <c r="V83" s="15"/>
      <c r="W83" s="15"/>
      <c r="X83" s="16">
        <f t="shared" ref="X83:Y83" si="328">V83-N83</f>
        <v>-320975</v>
      </c>
      <c r="Y83" s="17">
        <f t="shared" si="328"/>
        <v>-14842.54</v>
      </c>
      <c r="Z83" s="18">
        <f t="shared" ref="Z83:AA83" si="329">SUM(T83+X83)</f>
        <v>-2921084</v>
      </c>
      <c r="AA83" s="19">
        <f t="shared" si="329"/>
        <v>-23793.660000000003</v>
      </c>
      <c r="AB83" s="17"/>
    </row>
    <row r="84" spans="1:28" ht="20.25" customHeight="1">
      <c r="A84" s="5" t="s">
        <v>77</v>
      </c>
      <c r="B84" s="5" t="s">
        <v>27</v>
      </c>
      <c r="C84" s="6">
        <v>1352393</v>
      </c>
      <c r="D84" s="7">
        <v>4777.13</v>
      </c>
      <c r="E84" s="6">
        <v>76226</v>
      </c>
      <c r="F84" s="7">
        <v>4043.27</v>
      </c>
      <c r="G84" s="8"/>
      <c r="H84" s="9"/>
      <c r="I84" s="8"/>
      <c r="J84" s="9"/>
      <c r="K84" s="10"/>
      <c r="L84" s="11">
        <f t="shared" ref="L84:O84" si="330">SUM(C84+G84)</f>
        <v>1352393</v>
      </c>
      <c r="M84" s="12">
        <f t="shared" si="330"/>
        <v>4777.13</v>
      </c>
      <c r="N84" s="11">
        <f t="shared" si="330"/>
        <v>76226</v>
      </c>
      <c r="O84" s="12">
        <f t="shared" si="330"/>
        <v>4043.27</v>
      </c>
      <c r="P84" s="13">
        <f t="shared" si="1"/>
        <v>1428619</v>
      </c>
      <c r="Q84" s="14">
        <f t="shared" si="2"/>
        <v>8820.4</v>
      </c>
      <c r="R84" s="15"/>
      <c r="S84" s="15"/>
      <c r="T84" s="16">
        <f t="shared" ref="T84:U84" si="331">R84-L84</f>
        <v>-1352393</v>
      </c>
      <c r="U84" s="17">
        <f t="shared" si="331"/>
        <v>-4777.13</v>
      </c>
      <c r="V84" s="15"/>
      <c r="W84" s="15"/>
      <c r="X84" s="16">
        <f t="shared" ref="X84:Y84" si="332">V84-N84</f>
        <v>-76226</v>
      </c>
      <c r="Y84" s="17">
        <f t="shared" si="332"/>
        <v>-4043.27</v>
      </c>
      <c r="Z84" s="18">
        <f t="shared" ref="Z84:AA84" si="333">SUM(T84+X84)</f>
        <v>-1428619</v>
      </c>
      <c r="AA84" s="19">
        <f t="shared" si="333"/>
        <v>-8820.4</v>
      </c>
      <c r="AB84" s="17"/>
    </row>
    <row r="85" spans="1:28" ht="20.25" customHeight="1">
      <c r="A85" s="5" t="s">
        <v>77</v>
      </c>
      <c r="B85" s="5" t="s">
        <v>35</v>
      </c>
      <c r="C85" s="6">
        <v>676199</v>
      </c>
      <c r="D85" s="7">
        <v>2342.4899999999998</v>
      </c>
      <c r="E85" s="6">
        <v>38113</v>
      </c>
      <c r="F85" s="7">
        <v>1803.89</v>
      </c>
      <c r="G85" s="8"/>
      <c r="H85" s="9"/>
      <c r="I85" s="8"/>
      <c r="J85" s="9"/>
      <c r="K85" s="10"/>
      <c r="L85" s="11">
        <f t="shared" ref="L85:O85" si="334">SUM(C85+G85)</f>
        <v>676199</v>
      </c>
      <c r="M85" s="12">
        <f t="shared" si="334"/>
        <v>2342.4899999999998</v>
      </c>
      <c r="N85" s="11">
        <f t="shared" si="334"/>
        <v>38113</v>
      </c>
      <c r="O85" s="12">
        <f t="shared" si="334"/>
        <v>1803.89</v>
      </c>
      <c r="P85" s="13">
        <f t="shared" si="1"/>
        <v>714312</v>
      </c>
      <c r="Q85" s="14">
        <f t="shared" si="2"/>
        <v>4146.38</v>
      </c>
      <c r="R85" s="15"/>
      <c r="S85" s="15"/>
      <c r="T85" s="16">
        <f t="shared" ref="T85:U85" si="335">R85-L85</f>
        <v>-676199</v>
      </c>
      <c r="U85" s="17">
        <f t="shared" si="335"/>
        <v>-2342.4899999999998</v>
      </c>
      <c r="V85" s="15"/>
      <c r="W85" s="15"/>
      <c r="X85" s="16">
        <f t="shared" ref="X85:Y85" si="336">V85-N85</f>
        <v>-38113</v>
      </c>
      <c r="Y85" s="17">
        <f t="shared" si="336"/>
        <v>-1803.89</v>
      </c>
      <c r="Z85" s="18">
        <f t="shared" ref="Z85:AA85" si="337">SUM(T85+X85)</f>
        <v>-714312</v>
      </c>
      <c r="AA85" s="19">
        <f t="shared" si="337"/>
        <v>-4146.38</v>
      </c>
      <c r="AB85" s="17"/>
    </row>
    <row r="86" spans="1:28" ht="20.25" customHeight="1">
      <c r="A86" s="4" t="s">
        <v>78</v>
      </c>
      <c r="B86" s="4" t="s">
        <v>27</v>
      </c>
      <c r="C86" s="6">
        <v>1201799</v>
      </c>
      <c r="D86" s="7">
        <v>5257.85</v>
      </c>
      <c r="E86" s="27">
        <v>112745</v>
      </c>
      <c r="F86" s="7">
        <v>5614.3</v>
      </c>
      <c r="G86" s="28"/>
      <c r="H86" s="9"/>
      <c r="I86" s="28"/>
      <c r="J86" s="9"/>
      <c r="K86" s="10"/>
      <c r="L86" s="11">
        <f t="shared" ref="L86:O86" si="338">SUM(C86+G86)</f>
        <v>1201799</v>
      </c>
      <c r="M86" s="12">
        <f t="shared" si="338"/>
        <v>5257.85</v>
      </c>
      <c r="N86" s="11">
        <f t="shared" si="338"/>
        <v>112745</v>
      </c>
      <c r="O86" s="12">
        <f t="shared" si="338"/>
        <v>5614.3</v>
      </c>
      <c r="P86" s="13">
        <f t="shared" si="1"/>
        <v>1314544</v>
      </c>
      <c r="Q86" s="14">
        <f t="shared" si="2"/>
        <v>10872.150000000001</v>
      </c>
      <c r="R86" s="15"/>
      <c r="S86" s="15"/>
      <c r="T86" s="16">
        <f t="shared" ref="T86:U86" si="339">R86-L86</f>
        <v>-1201799</v>
      </c>
      <c r="U86" s="17">
        <f t="shared" si="339"/>
        <v>-5257.85</v>
      </c>
      <c r="V86" s="15"/>
      <c r="W86" s="15"/>
      <c r="X86" s="16">
        <f t="shared" ref="X86:Y86" si="340">V86-N86</f>
        <v>-112745</v>
      </c>
      <c r="Y86" s="17">
        <f t="shared" si="340"/>
        <v>-5614.3</v>
      </c>
      <c r="Z86" s="18">
        <f t="shared" ref="Z86:AA86" si="341">SUM(T86+X86)</f>
        <v>-1314544</v>
      </c>
      <c r="AA86" s="19">
        <f t="shared" si="341"/>
        <v>-10872.150000000001</v>
      </c>
      <c r="AB86" s="17"/>
    </row>
    <row r="87" spans="1:28" ht="20.25" customHeight="1">
      <c r="A87" s="4" t="s">
        <v>78</v>
      </c>
      <c r="B87" s="4" t="s">
        <v>30</v>
      </c>
      <c r="C87" s="6">
        <v>901359</v>
      </c>
      <c r="D87" s="7">
        <v>3770.94</v>
      </c>
      <c r="E87" s="27">
        <v>84562</v>
      </c>
      <c r="F87" s="7">
        <v>3610.77</v>
      </c>
      <c r="G87" s="28"/>
      <c r="H87" s="9"/>
      <c r="I87" s="28"/>
      <c r="J87" s="9"/>
      <c r="K87" s="10"/>
      <c r="L87" s="11">
        <f t="shared" ref="L87:O87" si="342">SUM(C87+G87)</f>
        <v>901359</v>
      </c>
      <c r="M87" s="12">
        <f t="shared" si="342"/>
        <v>3770.94</v>
      </c>
      <c r="N87" s="11">
        <f t="shared" si="342"/>
        <v>84562</v>
      </c>
      <c r="O87" s="12">
        <f t="shared" si="342"/>
        <v>3610.77</v>
      </c>
      <c r="P87" s="13">
        <f t="shared" si="1"/>
        <v>985921</v>
      </c>
      <c r="Q87" s="14">
        <f t="shared" si="2"/>
        <v>7381.71</v>
      </c>
      <c r="R87" s="15"/>
      <c r="S87" s="15"/>
      <c r="T87" s="16">
        <f t="shared" ref="T87:U87" si="343">R87-L87</f>
        <v>-901359</v>
      </c>
      <c r="U87" s="17">
        <f t="shared" si="343"/>
        <v>-3770.94</v>
      </c>
      <c r="V87" s="15"/>
      <c r="W87" s="15"/>
      <c r="X87" s="16">
        <f t="shared" ref="X87:Y87" si="344">V87-N87</f>
        <v>-84562</v>
      </c>
      <c r="Y87" s="17">
        <f t="shared" si="344"/>
        <v>-3610.77</v>
      </c>
      <c r="Z87" s="18">
        <f t="shared" ref="Z87:AA87" si="345">SUM(T87+X87)</f>
        <v>-985921</v>
      </c>
      <c r="AA87" s="19">
        <f t="shared" si="345"/>
        <v>-7381.71</v>
      </c>
      <c r="AB87" s="17"/>
    </row>
    <row r="88" spans="1:28" ht="20.25" customHeight="1">
      <c r="A88" s="4" t="s">
        <v>79</v>
      </c>
      <c r="B88" s="5" t="s">
        <v>27</v>
      </c>
      <c r="C88" s="6">
        <v>0</v>
      </c>
      <c r="D88" s="7">
        <v>0</v>
      </c>
      <c r="E88" s="27">
        <v>0</v>
      </c>
      <c r="F88" s="7">
        <v>0</v>
      </c>
      <c r="G88" s="28"/>
      <c r="H88" s="9"/>
      <c r="I88" s="28"/>
      <c r="J88" s="9"/>
      <c r="K88" s="10"/>
      <c r="L88" s="11">
        <f t="shared" ref="L88:O88" si="346">SUM(C88+G88)</f>
        <v>0</v>
      </c>
      <c r="M88" s="12">
        <f t="shared" si="346"/>
        <v>0</v>
      </c>
      <c r="N88" s="11">
        <f t="shared" si="346"/>
        <v>0</v>
      </c>
      <c r="O88" s="12">
        <f t="shared" si="346"/>
        <v>0</v>
      </c>
      <c r="P88" s="13">
        <f t="shared" si="1"/>
        <v>0</v>
      </c>
      <c r="Q88" s="14">
        <f t="shared" si="2"/>
        <v>0</v>
      </c>
      <c r="R88" s="15">
        <v>32604</v>
      </c>
      <c r="S88" s="15">
        <v>176.95</v>
      </c>
      <c r="T88" s="16">
        <f t="shared" ref="T88:U88" si="347">R88-L88</f>
        <v>32604</v>
      </c>
      <c r="U88" s="17">
        <f t="shared" si="347"/>
        <v>176.95</v>
      </c>
      <c r="V88" s="15">
        <v>1428</v>
      </c>
      <c r="W88" s="15">
        <v>77.58</v>
      </c>
      <c r="X88" s="16">
        <f t="shared" ref="X88:Y88" si="348">V88-N88</f>
        <v>1428</v>
      </c>
      <c r="Y88" s="17">
        <f t="shared" si="348"/>
        <v>77.58</v>
      </c>
      <c r="Z88" s="18">
        <f t="shared" ref="Z88:AA88" si="349">SUM(T88+X88)</f>
        <v>34032</v>
      </c>
      <c r="AA88" s="19">
        <f t="shared" si="349"/>
        <v>254.52999999999997</v>
      </c>
      <c r="AB88" s="17"/>
    </row>
    <row r="89" spans="1:28" ht="20.25" customHeight="1">
      <c r="A89" s="15" t="s">
        <v>79</v>
      </c>
      <c r="B89" s="10" t="s">
        <v>34</v>
      </c>
      <c r="C89" s="27">
        <v>0</v>
      </c>
      <c r="D89" s="29">
        <v>0</v>
      </c>
      <c r="E89" s="6">
        <v>0</v>
      </c>
      <c r="F89" s="29">
        <v>0</v>
      </c>
      <c r="G89" s="8"/>
      <c r="H89" s="30"/>
      <c r="I89" s="8"/>
      <c r="J89" s="30"/>
      <c r="K89" s="10"/>
      <c r="L89" s="11">
        <f t="shared" ref="L89:O89" si="350">SUM(C89+G89)</f>
        <v>0</v>
      </c>
      <c r="M89" s="12">
        <f t="shared" si="350"/>
        <v>0</v>
      </c>
      <c r="N89" s="11">
        <f t="shared" si="350"/>
        <v>0</v>
      </c>
      <c r="O89" s="12">
        <f t="shared" si="350"/>
        <v>0</v>
      </c>
      <c r="P89" s="13">
        <f t="shared" si="1"/>
        <v>0</v>
      </c>
      <c r="Q89" s="14">
        <f t="shared" si="2"/>
        <v>0</v>
      </c>
      <c r="R89" s="15">
        <v>5368</v>
      </c>
      <c r="S89" s="15">
        <v>64.900000000000006</v>
      </c>
      <c r="T89" s="16">
        <f t="shared" ref="T89:U89" si="351">R89-L89</f>
        <v>5368</v>
      </c>
      <c r="U89" s="17">
        <f t="shared" si="351"/>
        <v>64.900000000000006</v>
      </c>
      <c r="V89" s="15">
        <v>0</v>
      </c>
      <c r="W89" s="15">
        <v>0</v>
      </c>
      <c r="X89" s="16">
        <f t="shared" ref="X89:Y89" si="352">V89-N89</f>
        <v>0</v>
      </c>
      <c r="Y89" s="17">
        <f t="shared" si="352"/>
        <v>0</v>
      </c>
      <c r="Z89" s="18">
        <f t="shared" ref="Z89:AA89" si="353">SUM(T89+X89)</f>
        <v>5368</v>
      </c>
      <c r="AA89" s="19">
        <f t="shared" si="353"/>
        <v>64.900000000000006</v>
      </c>
      <c r="AB89" s="17"/>
    </row>
    <row r="90" spans="1:28" ht="20.25" customHeight="1">
      <c r="A90" s="4" t="s">
        <v>79</v>
      </c>
      <c r="B90" s="5" t="s">
        <v>35</v>
      </c>
      <c r="C90" s="6">
        <v>0</v>
      </c>
      <c r="D90" s="7">
        <v>0</v>
      </c>
      <c r="E90" s="6">
        <v>0</v>
      </c>
      <c r="F90" s="7">
        <v>0</v>
      </c>
      <c r="G90" s="8"/>
      <c r="H90" s="9"/>
      <c r="I90" s="8"/>
      <c r="J90" s="9"/>
      <c r="K90" s="10"/>
      <c r="L90" s="11">
        <f t="shared" ref="L90:O90" si="354">SUM(C90+G90)</f>
        <v>0</v>
      </c>
      <c r="M90" s="12">
        <f t="shared" si="354"/>
        <v>0</v>
      </c>
      <c r="N90" s="11">
        <f t="shared" si="354"/>
        <v>0</v>
      </c>
      <c r="O90" s="12">
        <f t="shared" si="354"/>
        <v>0</v>
      </c>
      <c r="P90" s="13">
        <f t="shared" si="1"/>
        <v>0</v>
      </c>
      <c r="Q90" s="14">
        <f t="shared" si="2"/>
        <v>0</v>
      </c>
      <c r="R90" s="15">
        <v>27236</v>
      </c>
      <c r="S90" s="15">
        <v>99.39</v>
      </c>
      <c r="T90" s="16">
        <f t="shared" ref="T90:U90" si="355">R90-L90</f>
        <v>27236</v>
      </c>
      <c r="U90" s="17">
        <f t="shared" si="355"/>
        <v>99.39</v>
      </c>
      <c r="V90" s="15">
        <v>1428</v>
      </c>
      <c r="W90" s="15">
        <v>69.900000000000006</v>
      </c>
      <c r="X90" s="16">
        <f t="shared" ref="X90:Y90" si="356">V90-N90</f>
        <v>1428</v>
      </c>
      <c r="Y90" s="17">
        <f t="shared" si="356"/>
        <v>69.900000000000006</v>
      </c>
      <c r="Z90" s="18">
        <f t="shared" ref="Z90:AA90" si="357">SUM(T90+X90)</f>
        <v>28664</v>
      </c>
      <c r="AA90" s="19">
        <f t="shared" si="357"/>
        <v>169.29000000000002</v>
      </c>
      <c r="AB90" s="17"/>
    </row>
    <row r="91" spans="1:28" ht="20.25" customHeight="1">
      <c r="A91" s="4" t="s">
        <v>80</v>
      </c>
      <c r="B91" s="4" t="s">
        <v>27</v>
      </c>
      <c r="C91" s="6">
        <v>2044539</v>
      </c>
      <c r="D91" s="7">
        <v>7180.89</v>
      </c>
      <c r="E91" s="6">
        <v>91046</v>
      </c>
      <c r="F91" s="7">
        <v>4628.5</v>
      </c>
      <c r="G91" s="8"/>
      <c r="H91" s="9"/>
      <c r="I91" s="8"/>
      <c r="J91" s="9"/>
      <c r="K91" s="10"/>
      <c r="L91" s="11">
        <f t="shared" ref="L91:O91" si="358">SUM(C91+G91)</f>
        <v>2044539</v>
      </c>
      <c r="M91" s="12">
        <f t="shared" si="358"/>
        <v>7180.89</v>
      </c>
      <c r="N91" s="11">
        <f t="shared" si="358"/>
        <v>91046</v>
      </c>
      <c r="O91" s="12">
        <f t="shared" si="358"/>
        <v>4628.5</v>
      </c>
      <c r="P91" s="13">
        <f t="shared" si="1"/>
        <v>2135585</v>
      </c>
      <c r="Q91" s="14">
        <f t="shared" si="2"/>
        <v>11809.39</v>
      </c>
      <c r="R91" s="15"/>
      <c r="S91" s="15"/>
      <c r="T91" s="16">
        <f t="shared" ref="T91:U91" si="359">R91-L91</f>
        <v>-2044539</v>
      </c>
      <c r="U91" s="17">
        <f t="shared" si="359"/>
        <v>-7180.89</v>
      </c>
      <c r="V91" s="15"/>
      <c r="W91" s="15"/>
      <c r="X91" s="16">
        <f t="shared" ref="X91:Y91" si="360">V91-N91</f>
        <v>-91046</v>
      </c>
      <c r="Y91" s="17">
        <f t="shared" si="360"/>
        <v>-4628.5</v>
      </c>
      <c r="Z91" s="18">
        <f t="shared" ref="Z91:AA91" si="361">SUM(T91+X91)</f>
        <v>-2135585</v>
      </c>
      <c r="AA91" s="19">
        <f t="shared" si="361"/>
        <v>-11809.39</v>
      </c>
      <c r="AB91" s="17"/>
    </row>
    <row r="92" spans="1:28" ht="20.25" customHeight="1">
      <c r="A92" s="4" t="s">
        <v>80</v>
      </c>
      <c r="B92" s="4" t="s">
        <v>35</v>
      </c>
      <c r="C92" s="6">
        <v>1022270</v>
      </c>
      <c r="D92" s="7">
        <v>3453.2</v>
      </c>
      <c r="E92" s="6">
        <v>45522</v>
      </c>
      <c r="F92" s="7">
        <v>1990.17</v>
      </c>
      <c r="G92" s="8"/>
      <c r="H92" s="9"/>
      <c r="I92" s="8"/>
      <c r="J92" s="9"/>
      <c r="K92" s="10"/>
      <c r="L92" s="11">
        <f t="shared" ref="L92:O92" si="362">SUM(C92+G92)</f>
        <v>1022270</v>
      </c>
      <c r="M92" s="12">
        <f t="shared" si="362"/>
        <v>3453.2</v>
      </c>
      <c r="N92" s="11">
        <f t="shared" si="362"/>
        <v>45522</v>
      </c>
      <c r="O92" s="12">
        <f t="shared" si="362"/>
        <v>1990.17</v>
      </c>
      <c r="P92" s="13">
        <f t="shared" si="1"/>
        <v>1067792</v>
      </c>
      <c r="Q92" s="14">
        <f t="shared" si="2"/>
        <v>5443.37</v>
      </c>
      <c r="R92" s="15"/>
      <c r="S92" s="15"/>
      <c r="T92" s="16">
        <f t="shared" ref="T92:U92" si="363">R92-L92</f>
        <v>-1022270</v>
      </c>
      <c r="U92" s="17">
        <f t="shared" si="363"/>
        <v>-3453.2</v>
      </c>
      <c r="V92" s="15"/>
      <c r="W92" s="15"/>
      <c r="X92" s="16">
        <f t="shared" ref="X92:Y92" si="364">V92-N92</f>
        <v>-45522</v>
      </c>
      <c r="Y92" s="17">
        <f t="shared" si="364"/>
        <v>-1990.17</v>
      </c>
      <c r="Z92" s="18">
        <f t="shared" ref="Z92:AA92" si="365">SUM(T92+X92)</f>
        <v>-1067792</v>
      </c>
      <c r="AA92" s="19">
        <f t="shared" si="365"/>
        <v>-5443.37</v>
      </c>
      <c r="AB92" s="17"/>
    </row>
    <row r="93" spans="1:28" ht="20.25" customHeight="1">
      <c r="A93" s="5" t="s">
        <v>81</v>
      </c>
      <c r="B93" s="5" t="s">
        <v>27</v>
      </c>
      <c r="C93" s="6">
        <v>315972</v>
      </c>
      <c r="D93" s="7">
        <v>1146.3800000000001</v>
      </c>
      <c r="E93" s="6">
        <v>91752</v>
      </c>
      <c r="F93" s="7">
        <v>5016.82</v>
      </c>
      <c r="G93" s="8"/>
      <c r="H93" s="9"/>
      <c r="I93" s="8"/>
      <c r="J93" s="9"/>
      <c r="K93" s="10"/>
      <c r="L93" s="11">
        <f t="shared" ref="L93:O93" si="366">SUM(C93+G93)</f>
        <v>315972</v>
      </c>
      <c r="M93" s="12">
        <f t="shared" si="366"/>
        <v>1146.3800000000001</v>
      </c>
      <c r="N93" s="11">
        <f t="shared" si="366"/>
        <v>91752</v>
      </c>
      <c r="O93" s="12">
        <f t="shared" si="366"/>
        <v>5016.82</v>
      </c>
      <c r="P93" s="13">
        <f t="shared" si="1"/>
        <v>407724</v>
      </c>
      <c r="Q93" s="14">
        <f t="shared" si="2"/>
        <v>6163.2</v>
      </c>
      <c r="R93" s="15"/>
      <c r="S93" s="15"/>
      <c r="T93" s="16">
        <f t="shared" ref="T93:U93" si="367">R93-L93</f>
        <v>-315972</v>
      </c>
      <c r="U93" s="17">
        <f t="shared" si="367"/>
        <v>-1146.3800000000001</v>
      </c>
      <c r="V93" s="15"/>
      <c r="W93" s="15"/>
      <c r="X93" s="16">
        <f t="shared" ref="X93:Y93" si="368">V93-N93</f>
        <v>-91752</v>
      </c>
      <c r="Y93" s="17">
        <f t="shared" si="368"/>
        <v>-5016.82</v>
      </c>
      <c r="Z93" s="18">
        <f t="shared" ref="Z93:AA93" si="369">SUM(T93+X93)</f>
        <v>-407724</v>
      </c>
      <c r="AA93" s="19">
        <f t="shared" si="369"/>
        <v>-6163.2</v>
      </c>
      <c r="AB93" s="17"/>
    </row>
    <row r="94" spans="1:28" ht="20.25" customHeight="1">
      <c r="A94" s="5" t="s">
        <v>81</v>
      </c>
      <c r="B94" s="5" t="s">
        <v>35</v>
      </c>
      <c r="C94" s="6">
        <v>157985</v>
      </c>
      <c r="D94" s="7">
        <v>556.26</v>
      </c>
      <c r="E94" s="6">
        <v>45876</v>
      </c>
      <c r="F94" s="7">
        <v>2171.31</v>
      </c>
      <c r="G94" s="8"/>
      <c r="H94" s="9"/>
      <c r="I94" s="8"/>
      <c r="J94" s="9"/>
      <c r="K94" s="10"/>
      <c r="L94" s="11">
        <f t="shared" ref="L94:O94" si="370">SUM(C94+G94)</f>
        <v>157985</v>
      </c>
      <c r="M94" s="12">
        <f t="shared" si="370"/>
        <v>556.26</v>
      </c>
      <c r="N94" s="11">
        <f t="shared" si="370"/>
        <v>45876</v>
      </c>
      <c r="O94" s="12">
        <f t="shared" si="370"/>
        <v>2171.31</v>
      </c>
      <c r="P94" s="13">
        <f t="shared" si="1"/>
        <v>203861</v>
      </c>
      <c r="Q94" s="14">
        <f t="shared" si="2"/>
        <v>2727.5699999999997</v>
      </c>
      <c r="R94" s="15"/>
      <c r="S94" s="15"/>
      <c r="T94" s="16">
        <f t="shared" ref="T94:U94" si="371">R94-L94</f>
        <v>-157985</v>
      </c>
      <c r="U94" s="17">
        <f t="shared" si="371"/>
        <v>-556.26</v>
      </c>
      <c r="V94" s="15"/>
      <c r="W94" s="15"/>
      <c r="X94" s="16">
        <f t="shared" ref="X94:Y94" si="372">V94-N94</f>
        <v>-45876</v>
      </c>
      <c r="Y94" s="17">
        <f t="shared" si="372"/>
        <v>-2171.31</v>
      </c>
      <c r="Z94" s="18">
        <f t="shared" ref="Z94:AA94" si="373">SUM(T94+X94)</f>
        <v>-203861</v>
      </c>
      <c r="AA94" s="19">
        <f t="shared" si="373"/>
        <v>-2727.5699999999997</v>
      </c>
      <c r="AB94" s="17"/>
    </row>
    <row r="95" spans="1:28" ht="20.25" customHeight="1">
      <c r="A95" s="5" t="s">
        <v>82</v>
      </c>
      <c r="B95" s="5" t="s">
        <v>27</v>
      </c>
      <c r="C95" s="6">
        <v>1025619</v>
      </c>
      <c r="D95" s="7">
        <v>4511.67</v>
      </c>
      <c r="E95" s="6">
        <v>60795</v>
      </c>
      <c r="F95" s="7">
        <v>2301.6999999999998</v>
      </c>
      <c r="G95" s="8"/>
      <c r="H95" s="9"/>
      <c r="I95" s="8"/>
      <c r="J95" s="9"/>
      <c r="K95" s="10"/>
      <c r="L95" s="11">
        <f t="shared" ref="L95:O95" si="374">SUM(C95+G95)</f>
        <v>1025619</v>
      </c>
      <c r="M95" s="12">
        <f t="shared" si="374"/>
        <v>4511.67</v>
      </c>
      <c r="N95" s="11">
        <f t="shared" si="374"/>
        <v>60795</v>
      </c>
      <c r="O95" s="12">
        <f t="shared" si="374"/>
        <v>2301.6999999999998</v>
      </c>
      <c r="P95" s="13">
        <f t="shared" si="1"/>
        <v>1086414</v>
      </c>
      <c r="Q95" s="14">
        <f t="shared" si="2"/>
        <v>6813.37</v>
      </c>
      <c r="R95" s="15"/>
      <c r="S95" s="15"/>
      <c r="T95" s="16">
        <f t="shared" ref="T95:U95" si="375">R95-L95</f>
        <v>-1025619</v>
      </c>
      <c r="U95" s="17">
        <f t="shared" si="375"/>
        <v>-4511.67</v>
      </c>
      <c r="V95" s="15"/>
      <c r="W95" s="15"/>
      <c r="X95" s="16">
        <f t="shared" ref="X95:Y95" si="376">V95-N95</f>
        <v>-60795</v>
      </c>
      <c r="Y95" s="17">
        <f t="shared" si="376"/>
        <v>-2301.6999999999998</v>
      </c>
      <c r="Z95" s="18">
        <f t="shared" ref="Z95:AA95" si="377">SUM(T95+X95)</f>
        <v>-1086414</v>
      </c>
      <c r="AA95" s="19">
        <f t="shared" si="377"/>
        <v>-6813.37</v>
      </c>
      <c r="AB95" s="17"/>
    </row>
    <row r="96" spans="1:28" ht="20.25" customHeight="1">
      <c r="A96" s="5" t="s">
        <v>82</v>
      </c>
      <c r="B96" s="5" t="s">
        <v>30</v>
      </c>
      <c r="C96" s="6">
        <v>1367493</v>
      </c>
      <c r="D96" s="7">
        <v>6015.56</v>
      </c>
      <c r="E96" s="6">
        <v>81059</v>
      </c>
      <c r="F96" s="7">
        <v>3406.91</v>
      </c>
      <c r="G96" s="8"/>
      <c r="H96" s="9"/>
      <c r="I96" s="8"/>
      <c r="J96" s="9"/>
      <c r="K96" s="10"/>
      <c r="L96" s="11">
        <f t="shared" ref="L96:O96" si="378">SUM(C96+G96)</f>
        <v>1367493</v>
      </c>
      <c r="M96" s="12">
        <f t="shared" si="378"/>
        <v>6015.56</v>
      </c>
      <c r="N96" s="11">
        <f t="shared" si="378"/>
        <v>81059</v>
      </c>
      <c r="O96" s="12">
        <f t="shared" si="378"/>
        <v>3406.91</v>
      </c>
      <c r="P96" s="13">
        <f t="shared" si="1"/>
        <v>1448552</v>
      </c>
      <c r="Q96" s="14">
        <f t="shared" si="2"/>
        <v>9422.4700000000012</v>
      </c>
      <c r="R96" s="15"/>
      <c r="S96" s="15"/>
      <c r="T96" s="16">
        <f t="shared" ref="T96:U96" si="379">R96-L96</f>
        <v>-1367493</v>
      </c>
      <c r="U96" s="17">
        <f t="shared" si="379"/>
        <v>-6015.56</v>
      </c>
      <c r="V96" s="15"/>
      <c r="W96" s="15"/>
      <c r="X96" s="16">
        <f t="shared" ref="X96:Y96" si="380">V96-N96</f>
        <v>-81059</v>
      </c>
      <c r="Y96" s="17">
        <f t="shared" si="380"/>
        <v>-3406.91</v>
      </c>
      <c r="Z96" s="18">
        <f t="shared" ref="Z96:AA96" si="381">SUM(T96+X96)</f>
        <v>-1448552</v>
      </c>
      <c r="AA96" s="19">
        <f t="shared" si="381"/>
        <v>-9422.4700000000012</v>
      </c>
      <c r="AB96" s="17"/>
    </row>
    <row r="97" spans="1:28" ht="20.25" customHeight="1">
      <c r="A97" s="5" t="s">
        <v>83</v>
      </c>
      <c r="B97" s="5" t="s">
        <v>27</v>
      </c>
      <c r="C97" s="6">
        <v>503236</v>
      </c>
      <c r="D97" s="7">
        <v>1852.8</v>
      </c>
      <c r="E97" s="6">
        <v>55930</v>
      </c>
      <c r="F97" s="7">
        <v>2938.56</v>
      </c>
      <c r="G97" s="8"/>
      <c r="H97" s="9"/>
      <c r="I97" s="8"/>
      <c r="J97" s="9"/>
      <c r="K97" s="10"/>
      <c r="L97" s="11">
        <f t="shared" ref="L97:O97" si="382">SUM(C97+G97)</f>
        <v>503236</v>
      </c>
      <c r="M97" s="12">
        <f t="shared" si="382"/>
        <v>1852.8</v>
      </c>
      <c r="N97" s="11">
        <f t="shared" si="382"/>
        <v>55930</v>
      </c>
      <c r="O97" s="12">
        <f t="shared" si="382"/>
        <v>2938.56</v>
      </c>
      <c r="P97" s="13">
        <f t="shared" si="1"/>
        <v>559166</v>
      </c>
      <c r="Q97" s="14">
        <f t="shared" si="2"/>
        <v>4791.3599999999997</v>
      </c>
      <c r="R97" s="15"/>
      <c r="S97" s="15"/>
      <c r="T97" s="16">
        <f t="shared" ref="T97:U97" si="383">R97-L97</f>
        <v>-503236</v>
      </c>
      <c r="U97" s="17">
        <f t="shared" si="383"/>
        <v>-1852.8</v>
      </c>
      <c r="V97" s="15"/>
      <c r="W97" s="15"/>
      <c r="X97" s="16">
        <f t="shared" ref="X97:Y97" si="384">V97-N97</f>
        <v>-55930</v>
      </c>
      <c r="Y97" s="17">
        <f t="shared" si="384"/>
        <v>-2938.56</v>
      </c>
      <c r="Z97" s="18">
        <f t="shared" ref="Z97:AA97" si="385">SUM(T97+X97)</f>
        <v>-559166</v>
      </c>
      <c r="AA97" s="19">
        <f t="shared" si="385"/>
        <v>-4791.3599999999997</v>
      </c>
      <c r="AB97" s="17"/>
    </row>
    <row r="98" spans="1:28" ht="20.25" customHeight="1">
      <c r="A98" s="5" t="s">
        <v>83</v>
      </c>
      <c r="B98" s="5" t="s">
        <v>35</v>
      </c>
      <c r="C98" s="6">
        <v>251617</v>
      </c>
      <c r="D98" s="7">
        <v>893.54</v>
      </c>
      <c r="E98" s="6">
        <v>27964</v>
      </c>
      <c r="F98" s="7">
        <v>1323.54</v>
      </c>
      <c r="G98" s="8"/>
      <c r="H98" s="9"/>
      <c r="I98" s="8"/>
      <c r="J98" s="9"/>
      <c r="K98" s="10"/>
      <c r="L98" s="11">
        <f t="shared" ref="L98:O98" si="386">SUM(C98+G98)</f>
        <v>251617</v>
      </c>
      <c r="M98" s="12">
        <f t="shared" si="386"/>
        <v>893.54</v>
      </c>
      <c r="N98" s="11">
        <f t="shared" si="386"/>
        <v>27964</v>
      </c>
      <c r="O98" s="12">
        <f t="shared" si="386"/>
        <v>1323.54</v>
      </c>
      <c r="P98" s="13">
        <f t="shared" si="1"/>
        <v>279581</v>
      </c>
      <c r="Q98" s="14">
        <f t="shared" si="2"/>
        <v>2217.08</v>
      </c>
      <c r="R98" s="15"/>
      <c r="S98" s="15"/>
      <c r="T98" s="16">
        <f t="shared" ref="T98:U98" si="387">R98-L98</f>
        <v>-251617</v>
      </c>
      <c r="U98" s="17">
        <f t="shared" si="387"/>
        <v>-893.54</v>
      </c>
      <c r="V98" s="15"/>
      <c r="W98" s="15"/>
      <c r="X98" s="16">
        <f t="shared" ref="X98:Y98" si="388">V98-N98</f>
        <v>-27964</v>
      </c>
      <c r="Y98" s="17">
        <f t="shared" si="388"/>
        <v>-1323.54</v>
      </c>
      <c r="Z98" s="18">
        <f t="shared" ref="Z98:AA98" si="389">SUM(T98+X98)</f>
        <v>-279581</v>
      </c>
      <c r="AA98" s="19">
        <f t="shared" si="389"/>
        <v>-2217.08</v>
      </c>
      <c r="AB98" s="17"/>
    </row>
    <row r="99" spans="1:28" ht="20.25" customHeight="1">
      <c r="A99" s="5" t="s">
        <v>84</v>
      </c>
      <c r="B99" s="5" t="s">
        <v>27</v>
      </c>
      <c r="C99" s="6">
        <v>615321</v>
      </c>
      <c r="D99" s="7">
        <v>3514.57</v>
      </c>
      <c r="E99" s="6">
        <v>71037</v>
      </c>
      <c r="F99" s="7">
        <v>2571.87</v>
      </c>
      <c r="G99" s="8"/>
      <c r="H99" s="9"/>
      <c r="I99" s="8"/>
      <c r="J99" s="9"/>
      <c r="K99" s="10"/>
      <c r="L99" s="11">
        <f t="shared" ref="L99:O99" si="390">SUM(C99+G99)</f>
        <v>615321</v>
      </c>
      <c r="M99" s="12">
        <f t="shared" si="390"/>
        <v>3514.57</v>
      </c>
      <c r="N99" s="11">
        <f t="shared" si="390"/>
        <v>71037</v>
      </c>
      <c r="O99" s="12">
        <f t="shared" si="390"/>
        <v>2571.87</v>
      </c>
      <c r="P99" s="13">
        <f t="shared" si="1"/>
        <v>686358</v>
      </c>
      <c r="Q99" s="14">
        <f t="shared" si="2"/>
        <v>6086.4400000000005</v>
      </c>
      <c r="R99" s="15"/>
      <c r="S99" s="15"/>
      <c r="T99" s="16">
        <f t="shared" ref="T99:U99" si="391">R99-L99</f>
        <v>-615321</v>
      </c>
      <c r="U99" s="17">
        <f t="shared" si="391"/>
        <v>-3514.57</v>
      </c>
      <c r="V99" s="15"/>
      <c r="W99" s="15"/>
      <c r="X99" s="16">
        <f t="shared" ref="X99:Y99" si="392">V99-N99</f>
        <v>-71037</v>
      </c>
      <c r="Y99" s="17">
        <f t="shared" si="392"/>
        <v>-2571.87</v>
      </c>
      <c r="Z99" s="18">
        <f t="shared" ref="Z99:AA99" si="393">SUM(T99+X99)</f>
        <v>-686358</v>
      </c>
      <c r="AA99" s="19">
        <f t="shared" si="393"/>
        <v>-6086.4400000000005</v>
      </c>
      <c r="AB99" s="17"/>
    </row>
    <row r="100" spans="1:28" ht="20.25" customHeight="1">
      <c r="A100" s="5" t="s">
        <v>84</v>
      </c>
      <c r="B100" s="5" t="s">
        <v>35</v>
      </c>
      <c r="C100" s="6">
        <v>307660</v>
      </c>
      <c r="D100" s="7">
        <v>1513.2</v>
      </c>
      <c r="E100" s="6">
        <v>35518</v>
      </c>
      <c r="F100" s="7">
        <v>1279.9000000000001</v>
      </c>
      <c r="G100" s="8"/>
      <c r="H100" s="9"/>
      <c r="I100" s="8"/>
      <c r="J100" s="9"/>
      <c r="K100" s="10"/>
      <c r="L100" s="11">
        <f t="shared" ref="L100:O100" si="394">SUM(C100+G100)</f>
        <v>307660</v>
      </c>
      <c r="M100" s="12">
        <f t="shared" si="394"/>
        <v>1513.2</v>
      </c>
      <c r="N100" s="11">
        <f t="shared" si="394"/>
        <v>35518</v>
      </c>
      <c r="O100" s="12">
        <f t="shared" si="394"/>
        <v>1279.9000000000001</v>
      </c>
      <c r="P100" s="13">
        <f t="shared" si="1"/>
        <v>343178</v>
      </c>
      <c r="Q100" s="14">
        <f t="shared" si="2"/>
        <v>2793.1000000000004</v>
      </c>
      <c r="R100" s="15"/>
      <c r="S100" s="15"/>
      <c r="T100" s="16">
        <f t="shared" ref="T100:U100" si="395">R100-L100</f>
        <v>-307660</v>
      </c>
      <c r="U100" s="17">
        <f t="shared" si="395"/>
        <v>-1513.2</v>
      </c>
      <c r="V100" s="15"/>
      <c r="W100" s="15"/>
      <c r="X100" s="16">
        <f t="shared" ref="X100:Y100" si="396">V100-N100</f>
        <v>-35518</v>
      </c>
      <c r="Y100" s="17">
        <f t="shared" si="396"/>
        <v>-1279.9000000000001</v>
      </c>
      <c r="Z100" s="18">
        <f t="shared" ref="Z100:AA100" si="397">SUM(T100+X100)</f>
        <v>-343178</v>
      </c>
      <c r="AA100" s="19">
        <f t="shared" si="397"/>
        <v>-2793.1000000000004</v>
      </c>
      <c r="AB100" s="17"/>
    </row>
    <row r="101" spans="1:28" ht="20.25" customHeight="1">
      <c r="A101" s="5" t="s">
        <v>85</v>
      </c>
      <c r="B101" s="5" t="s">
        <v>27</v>
      </c>
      <c r="C101" s="6">
        <v>1310593</v>
      </c>
      <c r="D101" s="7">
        <v>5732.32</v>
      </c>
      <c r="E101" s="6">
        <v>95310</v>
      </c>
      <c r="F101" s="7">
        <v>5126.72</v>
      </c>
      <c r="G101" s="8"/>
      <c r="H101" s="9"/>
      <c r="I101" s="8"/>
      <c r="J101" s="9"/>
      <c r="K101" s="10"/>
      <c r="L101" s="11">
        <f t="shared" ref="L101:O101" si="398">SUM(C101+G101)</f>
        <v>1310593</v>
      </c>
      <c r="M101" s="12">
        <f t="shared" si="398"/>
        <v>5732.32</v>
      </c>
      <c r="N101" s="11">
        <f t="shared" si="398"/>
        <v>95310</v>
      </c>
      <c r="O101" s="12">
        <f t="shared" si="398"/>
        <v>5126.72</v>
      </c>
      <c r="P101" s="13">
        <f t="shared" si="1"/>
        <v>1405903</v>
      </c>
      <c r="Q101" s="14">
        <f t="shared" si="2"/>
        <v>10859.04</v>
      </c>
      <c r="R101" s="15"/>
      <c r="S101" s="15"/>
      <c r="T101" s="16">
        <f t="shared" ref="T101:U101" si="399">R101-L101</f>
        <v>-1310593</v>
      </c>
      <c r="U101" s="17">
        <f t="shared" si="399"/>
        <v>-5732.32</v>
      </c>
      <c r="V101" s="15"/>
      <c r="W101" s="15"/>
      <c r="X101" s="16">
        <f t="shared" ref="X101:Y101" si="400">V101-N101</f>
        <v>-95310</v>
      </c>
      <c r="Y101" s="17">
        <f t="shared" si="400"/>
        <v>-5126.72</v>
      </c>
      <c r="Z101" s="18">
        <f t="shared" ref="Z101:AA101" si="401">SUM(T101+X101)</f>
        <v>-1405903</v>
      </c>
      <c r="AA101" s="19">
        <f t="shared" si="401"/>
        <v>-10859.04</v>
      </c>
      <c r="AB101" s="17"/>
    </row>
    <row r="102" spans="1:28" ht="20.25" customHeight="1">
      <c r="A102" s="5" t="s">
        <v>85</v>
      </c>
      <c r="B102" s="5" t="s">
        <v>34</v>
      </c>
      <c r="C102" s="6">
        <v>60830</v>
      </c>
      <c r="D102" s="7">
        <v>726.92</v>
      </c>
      <c r="E102" s="6">
        <v>0</v>
      </c>
      <c r="F102" s="7">
        <v>0</v>
      </c>
      <c r="G102" s="8"/>
      <c r="H102" s="9"/>
      <c r="I102" s="8"/>
      <c r="J102" s="9"/>
      <c r="K102" s="10"/>
      <c r="L102" s="11">
        <f t="shared" ref="L102:O102" si="402">SUM(C102+G102)</f>
        <v>60830</v>
      </c>
      <c r="M102" s="12">
        <f t="shared" si="402"/>
        <v>726.92</v>
      </c>
      <c r="N102" s="11">
        <f t="shared" si="402"/>
        <v>0</v>
      </c>
      <c r="O102" s="12">
        <f t="shared" si="402"/>
        <v>0</v>
      </c>
      <c r="P102" s="13">
        <f t="shared" si="1"/>
        <v>60830</v>
      </c>
      <c r="Q102" s="14">
        <f t="shared" si="2"/>
        <v>726.92</v>
      </c>
      <c r="R102" s="15"/>
      <c r="S102" s="15"/>
      <c r="T102" s="16">
        <f t="shared" ref="T102:U102" si="403">R102-L102</f>
        <v>-60830</v>
      </c>
      <c r="U102" s="17">
        <f t="shared" si="403"/>
        <v>-726.92</v>
      </c>
      <c r="V102" s="15"/>
      <c r="W102" s="15"/>
      <c r="X102" s="16">
        <f t="shared" ref="X102:Y102" si="404">V102-N102</f>
        <v>0</v>
      </c>
      <c r="Y102" s="17">
        <f t="shared" si="404"/>
        <v>0</v>
      </c>
      <c r="Z102" s="18">
        <f t="shared" ref="Z102:AA102" si="405">SUM(T102+X102)</f>
        <v>-60830</v>
      </c>
      <c r="AA102" s="19">
        <f t="shared" si="405"/>
        <v>-726.92</v>
      </c>
      <c r="AB102" s="17"/>
    </row>
    <row r="103" spans="1:28" ht="20.25" customHeight="1">
      <c r="A103" s="5" t="s">
        <v>85</v>
      </c>
      <c r="B103" s="5" t="s">
        <v>35</v>
      </c>
      <c r="C103" s="6">
        <v>594466</v>
      </c>
      <c r="D103" s="7">
        <v>2050.91</v>
      </c>
      <c r="E103" s="6">
        <v>47654</v>
      </c>
      <c r="F103" s="7">
        <v>2309.31</v>
      </c>
      <c r="G103" s="8"/>
      <c r="H103" s="9"/>
      <c r="I103" s="8"/>
      <c r="J103" s="9"/>
      <c r="K103" s="10"/>
      <c r="L103" s="11">
        <f t="shared" ref="L103:O103" si="406">SUM(C103+G103)</f>
        <v>594466</v>
      </c>
      <c r="M103" s="12">
        <f t="shared" si="406"/>
        <v>2050.91</v>
      </c>
      <c r="N103" s="11">
        <f t="shared" si="406"/>
        <v>47654</v>
      </c>
      <c r="O103" s="12">
        <f t="shared" si="406"/>
        <v>2309.31</v>
      </c>
      <c r="P103" s="13">
        <f t="shared" si="1"/>
        <v>642120</v>
      </c>
      <c r="Q103" s="14">
        <f t="shared" si="2"/>
        <v>4360.2199999999993</v>
      </c>
      <c r="R103" s="15"/>
      <c r="S103" s="15"/>
      <c r="T103" s="16">
        <f t="shared" ref="T103:U103" si="407">R103-L103</f>
        <v>-594466</v>
      </c>
      <c r="U103" s="17">
        <f t="shared" si="407"/>
        <v>-2050.91</v>
      </c>
      <c r="V103" s="15"/>
      <c r="W103" s="15"/>
      <c r="X103" s="16">
        <f t="shared" ref="X103:Y103" si="408">V103-N103</f>
        <v>-47654</v>
      </c>
      <c r="Y103" s="17">
        <f t="shared" si="408"/>
        <v>-2309.31</v>
      </c>
      <c r="Z103" s="18">
        <f t="shared" ref="Z103:AA103" si="409">SUM(T103+X103)</f>
        <v>-642120</v>
      </c>
      <c r="AA103" s="19">
        <f t="shared" si="409"/>
        <v>-4360.2199999999993</v>
      </c>
      <c r="AB103" s="17"/>
    </row>
    <row r="104" spans="1:28" ht="20.25" customHeight="1">
      <c r="A104" s="5" t="s">
        <v>86</v>
      </c>
      <c r="B104" s="5" t="s">
        <v>27</v>
      </c>
      <c r="C104" s="6">
        <v>65136</v>
      </c>
      <c r="D104" s="7">
        <v>209.09</v>
      </c>
      <c r="E104" s="6">
        <v>8910</v>
      </c>
      <c r="F104" s="7">
        <v>347.22</v>
      </c>
      <c r="G104" s="8"/>
      <c r="H104" s="9"/>
      <c r="I104" s="8"/>
      <c r="J104" s="9"/>
      <c r="K104" s="10"/>
      <c r="L104" s="11">
        <f t="shared" ref="L104:O104" si="410">SUM(C104+G104)</f>
        <v>65136</v>
      </c>
      <c r="M104" s="12">
        <f t="shared" si="410"/>
        <v>209.09</v>
      </c>
      <c r="N104" s="11">
        <f t="shared" si="410"/>
        <v>8910</v>
      </c>
      <c r="O104" s="12">
        <f t="shared" si="410"/>
        <v>347.22</v>
      </c>
      <c r="P104" s="13">
        <f t="shared" si="1"/>
        <v>74046</v>
      </c>
      <c r="Q104" s="14">
        <f t="shared" si="2"/>
        <v>556.31000000000006</v>
      </c>
      <c r="R104" s="15"/>
      <c r="S104" s="15"/>
      <c r="T104" s="16">
        <f t="shared" ref="T104:U104" si="411">R104-L104</f>
        <v>-65136</v>
      </c>
      <c r="U104" s="17">
        <f t="shared" si="411"/>
        <v>-209.09</v>
      </c>
      <c r="V104" s="15"/>
      <c r="W104" s="15"/>
      <c r="X104" s="16">
        <f t="shared" ref="X104:Y104" si="412">V104-N104</f>
        <v>-8910</v>
      </c>
      <c r="Y104" s="17">
        <f t="shared" si="412"/>
        <v>-347.22</v>
      </c>
      <c r="Z104" s="18">
        <f t="shared" ref="Z104:AA104" si="413">SUM(T104+X104)</f>
        <v>-74046</v>
      </c>
      <c r="AA104" s="19">
        <f t="shared" si="413"/>
        <v>-556.31000000000006</v>
      </c>
      <c r="AB104" s="17"/>
    </row>
    <row r="105" spans="1:28" ht="20.25" customHeight="1">
      <c r="A105" s="5" t="s">
        <v>86</v>
      </c>
      <c r="B105" s="5" t="s">
        <v>35</v>
      </c>
      <c r="C105" s="6">
        <v>32568</v>
      </c>
      <c r="D105" s="7">
        <v>104.54</v>
      </c>
      <c r="E105" s="6">
        <v>4455</v>
      </c>
      <c r="F105" s="7">
        <v>156.37</v>
      </c>
      <c r="G105" s="8"/>
      <c r="H105" s="9"/>
      <c r="I105" s="8"/>
      <c r="J105" s="9"/>
      <c r="K105" s="10"/>
      <c r="L105" s="11">
        <f t="shared" ref="L105:O105" si="414">SUM(C105+G105)</f>
        <v>32568</v>
      </c>
      <c r="M105" s="12">
        <f t="shared" si="414"/>
        <v>104.54</v>
      </c>
      <c r="N105" s="11">
        <f t="shared" si="414"/>
        <v>4455</v>
      </c>
      <c r="O105" s="12">
        <f t="shared" si="414"/>
        <v>156.37</v>
      </c>
      <c r="P105" s="13">
        <f t="shared" si="1"/>
        <v>37023</v>
      </c>
      <c r="Q105" s="14">
        <f t="shared" si="2"/>
        <v>260.91000000000003</v>
      </c>
      <c r="R105" s="15"/>
      <c r="S105" s="15"/>
      <c r="T105" s="16">
        <f t="shared" ref="T105:U105" si="415">R105-L105</f>
        <v>-32568</v>
      </c>
      <c r="U105" s="17">
        <f t="shared" si="415"/>
        <v>-104.54</v>
      </c>
      <c r="V105" s="15"/>
      <c r="W105" s="15"/>
      <c r="X105" s="16">
        <f t="shared" ref="X105:Y105" si="416">V105-N105</f>
        <v>-4455</v>
      </c>
      <c r="Y105" s="17">
        <f t="shared" si="416"/>
        <v>-156.37</v>
      </c>
      <c r="Z105" s="18">
        <f t="shared" ref="Z105:AA105" si="417">SUM(T105+X105)</f>
        <v>-37023</v>
      </c>
      <c r="AA105" s="19">
        <f t="shared" si="417"/>
        <v>-260.91000000000003</v>
      </c>
      <c r="AB105" s="17"/>
    </row>
    <row r="106" spans="1:28" ht="20.25" customHeight="1">
      <c r="A106" s="5" t="s">
        <v>87</v>
      </c>
      <c r="B106" s="5" t="s">
        <v>27</v>
      </c>
      <c r="C106" s="6">
        <v>15138</v>
      </c>
      <c r="D106" s="7">
        <v>48.44</v>
      </c>
      <c r="E106" s="6">
        <v>14427</v>
      </c>
      <c r="F106" s="7">
        <v>560.49</v>
      </c>
      <c r="G106" s="8"/>
      <c r="H106" s="9"/>
      <c r="I106" s="8"/>
      <c r="J106" s="9"/>
      <c r="K106" s="10"/>
      <c r="L106" s="11">
        <f t="shared" ref="L106:O106" si="418">SUM(C106+G106)</f>
        <v>15138</v>
      </c>
      <c r="M106" s="12">
        <f t="shared" si="418"/>
        <v>48.44</v>
      </c>
      <c r="N106" s="11">
        <f t="shared" si="418"/>
        <v>14427</v>
      </c>
      <c r="O106" s="12">
        <f t="shared" si="418"/>
        <v>560.49</v>
      </c>
      <c r="P106" s="13">
        <f t="shared" si="1"/>
        <v>29565</v>
      </c>
      <c r="Q106" s="14">
        <f t="shared" si="2"/>
        <v>608.93000000000006</v>
      </c>
      <c r="R106" s="15"/>
      <c r="S106" s="15"/>
      <c r="T106" s="16">
        <f t="shared" ref="T106:U106" si="419">R106-L106</f>
        <v>-15138</v>
      </c>
      <c r="U106" s="17">
        <f t="shared" si="419"/>
        <v>-48.44</v>
      </c>
      <c r="V106" s="15"/>
      <c r="W106" s="15"/>
      <c r="X106" s="16">
        <f t="shared" ref="X106:Y106" si="420">V106-N106</f>
        <v>-14427</v>
      </c>
      <c r="Y106" s="17">
        <f t="shared" si="420"/>
        <v>-560.49</v>
      </c>
      <c r="Z106" s="18">
        <f t="shared" ref="Z106:AA106" si="421">SUM(T106+X106)</f>
        <v>-29565</v>
      </c>
      <c r="AA106" s="19">
        <f t="shared" si="421"/>
        <v>-608.93000000000006</v>
      </c>
      <c r="AB106" s="17"/>
    </row>
    <row r="107" spans="1:28" ht="20.25" customHeight="1">
      <c r="A107" s="5" t="s">
        <v>87</v>
      </c>
      <c r="B107" s="5" t="s">
        <v>35</v>
      </c>
      <c r="C107" s="6">
        <v>7569</v>
      </c>
      <c r="D107" s="7">
        <v>24.22</v>
      </c>
      <c r="E107" s="6">
        <v>7214</v>
      </c>
      <c r="F107" s="7">
        <v>252.49</v>
      </c>
      <c r="G107" s="8"/>
      <c r="H107" s="9"/>
      <c r="I107" s="8"/>
      <c r="J107" s="9"/>
      <c r="K107" s="10"/>
      <c r="L107" s="11">
        <f t="shared" ref="L107:O107" si="422">SUM(C107+G107)</f>
        <v>7569</v>
      </c>
      <c r="M107" s="12">
        <f t="shared" si="422"/>
        <v>24.22</v>
      </c>
      <c r="N107" s="11">
        <f t="shared" si="422"/>
        <v>7214</v>
      </c>
      <c r="O107" s="12">
        <f t="shared" si="422"/>
        <v>252.49</v>
      </c>
      <c r="P107" s="13">
        <f t="shared" si="1"/>
        <v>14783</v>
      </c>
      <c r="Q107" s="14">
        <f t="shared" si="2"/>
        <v>276.71000000000004</v>
      </c>
      <c r="R107" s="15"/>
      <c r="S107" s="15"/>
      <c r="T107" s="16">
        <f t="shared" ref="T107:U107" si="423">R107-L107</f>
        <v>-7569</v>
      </c>
      <c r="U107" s="17">
        <f t="shared" si="423"/>
        <v>-24.22</v>
      </c>
      <c r="V107" s="15"/>
      <c r="W107" s="15"/>
      <c r="X107" s="16">
        <f t="shared" ref="X107:Y107" si="424">V107-N107</f>
        <v>-7214</v>
      </c>
      <c r="Y107" s="17">
        <f t="shared" si="424"/>
        <v>-252.49</v>
      </c>
      <c r="Z107" s="18">
        <f t="shared" ref="Z107:AA107" si="425">SUM(T107+X107)</f>
        <v>-14783</v>
      </c>
      <c r="AA107" s="19">
        <f t="shared" si="425"/>
        <v>-276.71000000000004</v>
      </c>
      <c r="AB107" s="17"/>
    </row>
    <row r="108" spans="1:28" ht="20.25" customHeight="1">
      <c r="A108" s="5" t="s">
        <v>88</v>
      </c>
      <c r="B108" s="5" t="s">
        <v>27</v>
      </c>
      <c r="C108" s="6">
        <v>117410</v>
      </c>
      <c r="D108" s="7">
        <v>413.08</v>
      </c>
      <c r="E108" s="6">
        <v>34710</v>
      </c>
      <c r="F108" s="7">
        <v>1353.19</v>
      </c>
      <c r="G108" s="8"/>
      <c r="H108" s="9"/>
      <c r="I108" s="8"/>
      <c r="J108" s="9"/>
      <c r="K108" s="10"/>
      <c r="L108" s="11">
        <f t="shared" ref="L108:O108" si="426">SUM(C108+G108)</f>
        <v>117410</v>
      </c>
      <c r="M108" s="12">
        <f t="shared" si="426"/>
        <v>413.08</v>
      </c>
      <c r="N108" s="11">
        <f t="shared" si="426"/>
        <v>34710</v>
      </c>
      <c r="O108" s="12">
        <f t="shared" si="426"/>
        <v>1353.19</v>
      </c>
      <c r="P108" s="13">
        <f t="shared" si="1"/>
        <v>152120</v>
      </c>
      <c r="Q108" s="14">
        <f t="shared" si="2"/>
        <v>1766.27</v>
      </c>
      <c r="R108" s="15"/>
      <c r="S108" s="10"/>
      <c r="T108" s="16">
        <f t="shared" ref="T108:U108" si="427">R108-L108</f>
        <v>-117410</v>
      </c>
      <c r="U108" s="17">
        <f t="shared" si="427"/>
        <v>-413.08</v>
      </c>
      <c r="V108" s="10"/>
      <c r="W108" s="10"/>
      <c r="X108" s="16">
        <f t="shared" ref="X108:Y108" si="428">V108-N108</f>
        <v>-34710</v>
      </c>
      <c r="Y108" s="17">
        <f t="shared" si="428"/>
        <v>-1353.19</v>
      </c>
      <c r="Z108" s="18">
        <f t="shared" ref="Z108:AA108" si="429">SUM(T108+X108)</f>
        <v>-152120</v>
      </c>
      <c r="AA108" s="19">
        <f t="shared" si="429"/>
        <v>-1766.27</v>
      </c>
      <c r="AB108" s="17"/>
    </row>
    <row r="109" spans="1:28" ht="20.25" customHeight="1">
      <c r="A109" s="5" t="s">
        <v>88</v>
      </c>
      <c r="B109" s="4" t="s">
        <v>28</v>
      </c>
      <c r="C109" s="6">
        <v>58705</v>
      </c>
      <c r="D109" s="7">
        <v>200.61</v>
      </c>
      <c r="E109" s="6">
        <v>17355</v>
      </c>
      <c r="F109" s="7">
        <v>608.9</v>
      </c>
      <c r="G109" s="8"/>
      <c r="H109" s="9"/>
      <c r="I109" s="8"/>
      <c r="J109" s="9"/>
      <c r="K109" s="10"/>
      <c r="L109" s="11">
        <f t="shared" ref="L109:O109" si="430">SUM(C109+G109)</f>
        <v>58705</v>
      </c>
      <c r="M109" s="12">
        <f t="shared" si="430"/>
        <v>200.61</v>
      </c>
      <c r="N109" s="11">
        <f t="shared" si="430"/>
        <v>17355</v>
      </c>
      <c r="O109" s="12">
        <f t="shared" si="430"/>
        <v>608.9</v>
      </c>
      <c r="P109" s="13">
        <f t="shared" si="1"/>
        <v>76060</v>
      </c>
      <c r="Q109" s="14">
        <f t="shared" si="2"/>
        <v>809.51</v>
      </c>
      <c r="R109" s="15"/>
      <c r="S109" s="10"/>
      <c r="T109" s="16">
        <f t="shared" ref="T109:U109" si="431">R109-L109</f>
        <v>-58705</v>
      </c>
      <c r="U109" s="17">
        <f t="shared" si="431"/>
        <v>-200.61</v>
      </c>
      <c r="V109" s="10"/>
      <c r="W109" s="10"/>
      <c r="X109" s="16">
        <f t="shared" ref="X109:Y109" si="432">V109-N109</f>
        <v>-17355</v>
      </c>
      <c r="Y109" s="17">
        <f t="shared" si="432"/>
        <v>-608.9</v>
      </c>
      <c r="Z109" s="18">
        <f t="shared" ref="Z109:AA109" si="433">SUM(T109+X109)</f>
        <v>-76060</v>
      </c>
      <c r="AA109" s="19">
        <f t="shared" si="433"/>
        <v>-809.51</v>
      </c>
      <c r="AB109" s="17"/>
    </row>
    <row r="110" spans="1:28" ht="20.25" customHeight="1">
      <c r="A110" s="4" t="s">
        <v>89</v>
      </c>
      <c r="B110" s="5" t="s">
        <v>27</v>
      </c>
      <c r="C110" s="6">
        <v>0</v>
      </c>
      <c r="D110" s="7">
        <v>0</v>
      </c>
      <c r="E110" s="6">
        <v>0</v>
      </c>
      <c r="F110" s="7">
        <v>0</v>
      </c>
      <c r="G110" s="8"/>
      <c r="H110" s="9"/>
      <c r="I110" s="8"/>
      <c r="J110" s="9"/>
      <c r="K110" s="10"/>
      <c r="L110" s="11">
        <f t="shared" ref="L110:O110" si="434">SUM(C110+G110)</f>
        <v>0</v>
      </c>
      <c r="M110" s="12">
        <f t="shared" si="434"/>
        <v>0</v>
      </c>
      <c r="N110" s="11">
        <f t="shared" si="434"/>
        <v>0</v>
      </c>
      <c r="O110" s="12">
        <f t="shared" si="434"/>
        <v>0</v>
      </c>
      <c r="P110" s="13">
        <f t="shared" si="1"/>
        <v>0</v>
      </c>
      <c r="Q110" s="14">
        <f t="shared" si="2"/>
        <v>0</v>
      </c>
      <c r="R110" s="15">
        <v>72598</v>
      </c>
      <c r="S110" s="15">
        <v>657.23</v>
      </c>
      <c r="T110" s="16">
        <f t="shared" ref="T110:U110" si="435">R110-L110</f>
        <v>72598</v>
      </c>
      <c r="U110" s="17">
        <f t="shared" si="435"/>
        <v>657.23</v>
      </c>
      <c r="V110" s="15">
        <v>7706</v>
      </c>
      <c r="W110" s="15">
        <v>395.78</v>
      </c>
      <c r="X110" s="16">
        <f t="shared" ref="X110:Y110" si="436">V110-N110</f>
        <v>7706</v>
      </c>
      <c r="Y110" s="17">
        <f t="shared" si="436"/>
        <v>395.78</v>
      </c>
      <c r="Z110" s="18">
        <f t="shared" ref="Z110:AA110" si="437">SUM(T110+X110)</f>
        <v>80304</v>
      </c>
      <c r="AA110" s="19">
        <f t="shared" si="437"/>
        <v>1053.01</v>
      </c>
      <c r="AB110" s="17"/>
    </row>
    <row r="111" spans="1:28" ht="20.25" customHeight="1">
      <c r="A111" s="4" t="s">
        <v>89</v>
      </c>
      <c r="B111" s="5" t="s">
        <v>35</v>
      </c>
      <c r="C111" s="31">
        <v>0</v>
      </c>
      <c r="D111" s="7">
        <v>0</v>
      </c>
      <c r="E111" s="6">
        <v>0</v>
      </c>
      <c r="F111" s="7">
        <v>0</v>
      </c>
      <c r="G111" s="8"/>
      <c r="H111" s="9"/>
      <c r="I111" s="8"/>
      <c r="J111" s="9"/>
      <c r="K111" s="10"/>
      <c r="L111" s="11">
        <f t="shared" ref="L111:O111" si="438">SUM(C111+G111)</f>
        <v>0</v>
      </c>
      <c r="M111" s="12">
        <f t="shared" si="438"/>
        <v>0</v>
      </c>
      <c r="N111" s="11">
        <f t="shared" si="438"/>
        <v>0</v>
      </c>
      <c r="O111" s="12">
        <f t="shared" si="438"/>
        <v>0</v>
      </c>
      <c r="P111" s="13">
        <f t="shared" si="1"/>
        <v>0</v>
      </c>
      <c r="Q111" s="14">
        <f t="shared" si="2"/>
        <v>0</v>
      </c>
      <c r="R111" s="15">
        <v>4767</v>
      </c>
      <c r="S111" s="15">
        <v>292.60000000000002</v>
      </c>
      <c r="T111" s="16">
        <f t="shared" ref="T111:U111" si="439">R111-L111</f>
        <v>4767</v>
      </c>
      <c r="U111" s="17">
        <f t="shared" si="439"/>
        <v>292.60000000000002</v>
      </c>
      <c r="V111" s="15">
        <v>0</v>
      </c>
      <c r="W111" s="15">
        <v>0</v>
      </c>
      <c r="X111" s="16">
        <f t="shared" ref="X111:Y111" si="440">V111-N111</f>
        <v>0</v>
      </c>
      <c r="Y111" s="17">
        <f t="shared" si="440"/>
        <v>0</v>
      </c>
      <c r="Z111" s="18">
        <f t="shared" ref="Z111:AA111" si="441">SUM(T111+X111)</f>
        <v>4767</v>
      </c>
      <c r="AA111" s="19">
        <f t="shared" si="441"/>
        <v>292.60000000000002</v>
      </c>
      <c r="AB111" s="17"/>
    </row>
    <row r="112" spans="1:28" ht="20.25" customHeight="1">
      <c r="A112" s="4" t="s">
        <v>89</v>
      </c>
      <c r="B112" s="5" t="s">
        <v>52</v>
      </c>
      <c r="C112" s="6">
        <v>0</v>
      </c>
      <c r="D112" s="7">
        <v>0</v>
      </c>
      <c r="E112" s="6">
        <v>0</v>
      </c>
      <c r="F112" s="7">
        <v>0</v>
      </c>
      <c r="G112" s="8"/>
      <c r="H112" s="9"/>
      <c r="I112" s="8"/>
      <c r="J112" s="9"/>
      <c r="K112" s="10"/>
      <c r="L112" s="11">
        <f t="shared" ref="L112:O112" si="442">SUM(C112+G112)</f>
        <v>0</v>
      </c>
      <c r="M112" s="12">
        <f t="shared" si="442"/>
        <v>0</v>
      </c>
      <c r="N112" s="11">
        <f t="shared" si="442"/>
        <v>0</v>
      </c>
      <c r="O112" s="12">
        <f t="shared" si="442"/>
        <v>0</v>
      </c>
      <c r="P112" s="13">
        <f t="shared" si="1"/>
        <v>0</v>
      </c>
      <c r="Q112" s="14">
        <f t="shared" si="2"/>
        <v>0</v>
      </c>
      <c r="R112" s="15">
        <v>67831</v>
      </c>
      <c r="S112" s="15">
        <v>291.45</v>
      </c>
      <c r="T112" s="16">
        <f t="shared" ref="T112:U112" si="443">R112-L112</f>
        <v>67831</v>
      </c>
      <c r="U112" s="17">
        <f t="shared" si="443"/>
        <v>291.45</v>
      </c>
      <c r="V112" s="15">
        <v>7706</v>
      </c>
      <c r="W112" s="15">
        <v>356.58</v>
      </c>
      <c r="X112" s="16">
        <f t="shared" ref="X112:Y112" si="444">V112-N112</f>
        <v>7706</v>
      </c>
      <c r="Y112" s="17">
        <f t="shared" si="444"/>
        <v>356.58</v>
      </c>
      <c r="Z112" s="18">
        <f t="shared" ref="Z112:AA112" si="445">SUM(T112+X112)</f>
        <v>75537</v>
      </c>
      <c r="AA112" s="19">
        <f t="shared" si="445"/>
        <v>648.03</v>
      </c>
      <c r="AB112" s="17"/>
    </row>
    <row r="113" spans="1:28" ht="20.25" customHeight="1">
      <c r="A113" s="4" t="s">
        <v>90</v>
      </c>
      <c r="B113" s="4" t="s">
        <v>27</v>
      </c>
      <c r="C113" s="6">
        <v>1258379</v>
      </c>
      <c r="D113" s="7">
        <v>7315.59</v>
      </c>
      <c r="E113" s="6">
        <v>145707</v>
      </c>
      <c r="F113" s="7">
        <v>6139.17</v>
      </c>
      <c r="G113" s="8"/>
      <c r="H113" s="9"/>
      <c r="I113" s="8"/>
      <c r="J113" s="9"/>
      <c r="K113" s="10"/>
      <c r="L113" s="11">
        <f t="shared" ref="L113:O113" si="446">SUM(C113+G113)</f>
        <v>1258379</v>
      </c>
      <c r="M113" s="12">
        <f t="shared" si="446"/>
        <v>7315.59</v>
      </c>
      <c r="N113" s="11">
        <f t="shared" si="446"/>
        <v>145707</v>
      </c>
      <c r="O113" s="12">
        <f t="shared" si="446"/>
        <v>6139.17</v>
      </c>
      <c r="P113" s="13">
        <f t="shared" si="1"/>
        <v>1404086</v>
      </c>
      <c r="Q113" s="14">
        <f t="shared" si="2"/>
        <v>13454.76</v>
      </c>
      <c r="R113" s="15"/>
      <c r="S113" s="15"/>
      <c r="T113" s="16">
        <f t="shared" ref="T113:U113" si="447">R113-L113</f>
        <v>-1258379</v>
      </c>
      <c r="U113" s="17">
        <f t="shared" si="447"/>
        <v>-7315.59</v>
      </c>
      <c r="V113" s="15"/>
      <c r="W113" s="15"/>
      <c r="X113" s="16">
        <f t="shared" ref="X113:Y113" si="448">V113-N113</f>
        <v>-145707</v>
      </c>
      <c r="Y113" s="17">
        <f t="shared" si="448"/>
        <v>-6139.17</v>
      </c>
      <c r="Z113" s="18">
        <f t="shared" ref="Z113:AA113" si="449">SUM(T113+X113)</f>
        <v>-1404086</v>
      </c>
      <c r="AA113" s="19">
        <f t="shared" si="449"/>
        <v>-13454.76</v>
      </c>
      <c r="AB113" s="17"/>
    </row>
    <row r="114" spans="1:28" ht="20.25" customHeight="1">
      <c r="A114" s="4" t="s">
        <v>90</v>
      </c>
      <c r="B114" s="4" t="s">
        <v>30</v>
      </c>
      <c r="C114" s="6">
        <v>349564</v>
      </c>
      <c r="D114" s="7">
        <v>1996.97</v>
      </c>
      <c r="E114" s="6">
        <v>70610</v>
      </c>
      <c r="F114" s="7">
        <v>2400.7399999999998</v>
      </c>
      <c r="G114" s="8"/>
      <c r="H114" s="9"/>
      <c r="I114" s="8"/>
      <c r="J114" s="9"/>
      <c r="K114" s="10"/>
      <c r="L114" s="11">
        <f t="shared" ref="L114:O114" si="450">SUM(C114+G114)</f>
        <v>349564</v>
      </c>
      <c r="M114" s="12">
        <f t="shared" si="450"/>
        <v>1996.97</v>
      </c>
      <c r="N114" s="11">
        <f t="shared" si="450"/>
        <v>70610</v>
      </c>
      <c r="O114" s="12">
        <f t="shared" si="450"/>
        <v>2400.7399999999998</v>
      </c>
      <c r="P114" s="13">
        <f t="shared" si="1"/>
        <v>420174</v>
      </c>
      <c r="Q114" s="14">
        <f t="shared" si="2"/>
        <v>4397.71</v>
      </c>
      <c r="R114" s="15"/>
      <c r="S114" s="15"/>
      <c r="T114" s="16">
        <f t="shared" ref="T114:U114" si="451">R114-L114</f>
        <v>-349564</v>
      </c>
      <c r="U114" s="17">
        <f t="shared" si="451"/>
        <v>-1996.97</v>
      </c>
      <c r="V114" s="15"/>
      <c r="W114" s="15"/>
      <c r="X114" s="16">
        <f t="shared" ref="X114:Y114" si="452">V114-N114</f>
        <v>-70610</v>
      </c>
      <c r="Y114" s="17">
        <f t="shared" si="452"/>
        <v>-2400.7399999999998</v>
      </c>
      <c r="Z114" s="18">
        <f t="shared" ref="Z114:AA114" si="453">SUM(T114+X114)</f>
        <v>-420174</v>
      </c>
      <c r="AA114" s="19">
        <f t="shared" si="453"/>
        <v>-4397.71</v>
      </c>
      <c r="AB114" s="17"/>
    </row>
    <row r="115" spans="1:28" ht="20.25" customHeight="1">
      <c r="A115" s="4" t="s">
        <v>90</v>
      </c>
      <c r="B115" s="4" t="s">
        <v>52</v>
      </c>
      <c r="C115" s="6">
        <v>396135</v>
      </c>
      <c r="D115" s="7">
        <v>2068.04</v>
      </c>
      <c r="E115" s="6">
        <v>25778</v>
      </c>
      <c r="F115" s="7">
        <v>1101.43</v>
      </c>
      <c r="G115" s="8"/>
      <c r="H115" s="9"/>
      <c r="I115" s="8"/>
      <c r="J115" s="9"/>
      <c r="K115" s="10"/>
      <c r="L115" s="11">
        <f t="shared" ref="L115:O115" si="454">SUM(C115+G115)</f>
        <v>396135</v>
      </c>
      <c r="M115" s="12">
        <f t="shared" si="454"/>
        <v>2068.04</v>
      </c>
      <c r="N115" s="11">
        <f t="shared" si="454"/>
        <v>25778</v>
      </c>
      <c r="O115" s="12">
        <f t="shared" si="454"/>
        <v>1101.43</v>
      </c>
      <c r="P115" s="13">
        <f t="shared" si="1"/>
        <v>421913</v>
      </c>
      <c r="Q115" s="14">
        <f t="shared" si="2"/>
        <v>3169.4700000000003</v>
      </c>
      <c r="R115" s="15"/>
      <c r="S115" s="15"/>
      <c r="T115" s="16">
        <f t="shared" ref="T115:U115" si="455">R115-L115</f>
        <v>-396135</v>
      </c>
      <c r="U115" s="17">
        <f t="shared" si="455"/>
        <v>-2068.04</v>
      </c>
      <c r="V115" s="15"/>
      <c r="W115" s="15"/>
      <c r="X115" s="16">
        <f t="shared" ref="X115:Y115" si="456">V115-N115</f>
        <v>-25778</v>
      </c>
      <c r="Y115" s="17">
        <f t="shared" si="456"/>
        <v>-1101.43</v>
      </c>
      <c r="Z115" s="18">
        <f t="shared" ref="Z115:AA115" si="457">SUM(T115+X115)</f>
        <v>-421913</v>
      </c>
      <c r="AA115" s="19">
        <f t="shared" si="457"/>
        <v>-3169.4700000000003</v>
      </c>
      <c r="AB115" s="17"/>
    </row>
    <row r="116" spans="1:28" ht="20.25" customHeight="1">
      <c r="A116" s="5" t="s">
        <v>91</v>
      </c>
      <c r="B116" s="5" t="s">
        <v>27</v>
      </c>
      <c r="C116" s="6">
        <v>17941</v>
      </c>
      <c r="D116" s="7">
        <v>110.34</v>
      </c>
      <c r="E116" s="6">
        <v>0</v>
      </c>
      <c r="F116" s="7">
        <v>0</v>
      </c>
      <c r="G116" s="8"/>
      <c r="H116" s="9"/>
      <c r="I116" s="8"/>
      <c r="J116" s="9"/>
      <c r="K116" s="10"/>
      <c r="L116" s="11">
        <f t="shared" ref="L116:O116" si="458">SUM(C116+G116)</f>
        <v>17941</v>
      </c>
      <c r="M116" s="12">
        <f t="shared" si="458"/>
        <v>110.34</v>
      </c>
      <c r="N116" s="11">
        <f t="shared" si="458"/>
        <v>0</v>
      </c>
      <c r="O116" s="12">
        <f t="shared" si="458"/>
        <v>0</v>
      </c>
      <c r="P116" s="13">
        <f t="shared" si="1"/>
        <v>17941</v>
      </c>
      <c r="Q116" s="14">
        <f t="shared" si="2"/>
        <v>110.34</v>
      </c>
      <c r="R116" s="15"/>
      <c r="S116" s="15"/>
      <c r="T116" s="16">
        <f t="shared" ref="T116:U116" si="459">R116-L116</f>
        <v>-17941</v>
      </c>
      <c r="U116" s="17">
        <f t="shared" si="459"/>
        <v>-110.34</v>
      </c>
      <c r="V116" s="15"/>
      <c r="W116" s="15"/>
      <c r="X116" s="16">
        <f t="shared" ref="X116:Y116" si="460">V116-N116</f>
        <v>0</v>
      </c>
      <c r="Y116" s="17">
        <f t="shared" si="460"/>
        <v>0</v>
      </c>
      <c r="Z116" s="18">
        <f t="shared" ref="Z116:AA116" si="461">SUM(T116+X116)</f>
        <v>-17941</v>
      </c>
      <c r="AA116" s="19">
        <f t="shared" si="461"/>
        <v>-110.34</v>
      </c>
      <c r="AB116" s="17"/>
    </row>
    <row r="117" spans="1:28" ht="20.25" customHeight="1">
      <c r="A117" s="5" t="s">
        <v>91</v>
      </c>
      <c r="B117" s="5" t="s">
        <v>35</v>
      </c>
      <c r="C117" s="6">
        <v>8971</v>
      </c>
      <c r="D117" s="7">
        <v>44.05</v>
      </c>
      <c r="E117" s="6">
        <v>0</v>
      </c>
      <c r="F117" s="7">
        <v>0</v>
      </c>
      <c r="G117" s="8"/>
      <c r="H117" s="9"/>
      <c r="I117" s="8"/>
      <c r="J117" s="9"/>
      <c r="K117" s="10"/>
      <c r="L117" s="11">
        <f t="shared" ref="L117:O117" si="462">SUM(C117+G117)</f>
        <v>8971</v>
      </c>
      <c r="M117" s="12">
        <f t="shared" si="462"/>
        <v>44.05</v>
      </c>
      <c r="N117" s="11">
        <f t="shared" si="462"/>
        <v>0</v>
      </c>
      <c r="O117" s="12">
        <f t="shared" si="462"/>
        <v>0</v>
      </c>
      <c r="P117" s="13">
        <f t="shared" si="1"/>
        <v>8971</v>
      </c>
      <c r="Q117" s="14">
        <f t="shared" si="2"/>
        <v>44.05</v>
      </c>
      <c r="R117" s="15"/>
      <c r="S117" s="15"/>
      <c r="T117" s="16">
        <f t="shared" ref="T117:U117" si="463">R117-L117</f>
        <v>-8971</v>
      </c>
      <c r="U117" s="17">
        <f t="shared" si="463"/>
        <v>-44.05</v>
      </c>
      <c r="V117" s="15"/>
      <c r="W117" s="15"/>
      <c r="X117" s="16">
        <f t="shared" ref="X117:Y117" si="464">V117-N117</f>
        <v>0</v>
      </c>
      <c r="Y117" s="17">
        <f t="shared" si="464"/>
        <v>0</v>
      </c>
      <c r="Z117" s="18">
        <f t="shared" ref="Z117:AA117" si="465">SUM(T117+X117)</f>
        <v>-8971</v>
      </c>
      <c r="AA117" s="19">
        <f t="shared" si="465"/>
        <v>-44.05</v>
      </c>
      <c r="AB117" s="17"/>
    </row>
    <row r="118" spans="1:28" ht="20.25" customHeight="1">
      <c r="A118" s="4" t="s">
        <v>92</v>
      </c>
      <c r="B118" s="4" t="s">
        <v>27</v>
      </c>
      <c r="C118" s="6">
        <v>0</v>
      </c>
      <c r="D118" s="7">
        <v>0</v>
      </c>
      <c r="E118" s="6">
        <v>0</v>
      </c>
      <c r="F118" s="7">
        <v>0</v>
      </c>
      <c r="G118" s="8"/>
      <c r="H118" s="9"/>
      <c r="I118" s="8"/>
      <c r="J118" s="9"/>
      <c r="K118" s="10"/>
      <c r="L118" s="11">
        <f t="shared" ref="L118:O118" si="466">SUM(C118+G118)</f>
        <v>0</v>
      </c>
      <c r="M118" s="12">
        <f t="shared" si="466"/>
        <v>0</v>
      </c>
      <c r="N118" s="11">
        <f t="shared" si="466"/>
        <v>0</v>
      </c>
      <c r="O118" s="12">
        <f t="shared" si="466"/>
        <v>0</v>
      </c>
      <c r="P118" s="13">
        <f t="shared" si="1"/>
        <v>0</v>
      </c>
      <c r="Q118" s="14">
        <f t="shared" si="2"/>
        <v>0</v>
      </c>
      <c r="R118" s="23"/>
      <c r="S118" s="23"/>
      <c r="T118" s="16">
        <f t="shared" ref="T118:U118" si="467">R118-L118</f>
        <v>0</v>
      </c>
      <c r="U118" s="17">
        <f t="shared" si="467"/>
        <v>0</v>
      </c>
      <c r="V118" s="15"/>
      <c r="W118" s="15"/>
      <c r="X118" s="16">
        <f t="shared" ref="X118:Y118" si="468">V118-N118</f>
        <v>0</v>
      </c>
      <c r="Y118" s="17">
        <f t="shared" si="468"/>
        <v>0</v>
      </c>
      <c r="Z118" s="18">
        <f t="shared" ref="Z118:AA118" si="469">SUM(T118+X118)</f>
        <v>0</v>
      </c>
      <c r="AA118" s="19">
        <f t="shared" si="469"/>
        <v>0</v>
      </c>
      <c r="AB118" s="17"/>
    </row>
    <row r="119" spans="1:28" ht="20.25" customHeight="1">
      <c r="A119" s="4" t="s">
        <v>92</v>
      </c>
      <c r="B119" s="4" t="s">
        <v>41</v>
      </c>
      <c r="C119" s="6">
        <v>0</v>
      </c>
      <c r="D119" s="7">
        <v>0</v>
      </c>
      <c r="E119" s="6">
        <v>0</v>
      </c>
      <c r="F119" s="7">
        <v>0</v>
      </c>
      <c r="G119" s="8"/>
      <c r="H119" s="9"/>
      <c r="I119" s="8"/>
      <c r="J119" s="9"/>
      <c r="K119" s="10"/>
      <c r="L119" s="11">
        <f t="shared" ref="L119:O119" si="470">SUM(C119+G119)</f>
        <v>0</v>
      </c>
      <c r="M119" s="12">
        <f t="shared" si="470"/>
        <v>0</v>
      </c>
      <c r="N119" s="11">
        <f t="shared" si="470"/>
        <v>0</v>
      </c>
      <c r="O119" s="12">
        <f t="shared" si="470"/>
        <v>0</v>
      </c>
      <c r="P119" s="13">
        <f t="shared" si="1"/>
        <v>0</v>
      </c>
      <c r="Q119" s="14">
        <f t="shared" si="2"/>
        <v>0</v>
      </c>
      <c r="R119" s="23"/>
      <c r="S119" s="23"/>
      <c r="T119" s="16">
        <f t="shared" ref="T119:U119" si="471">R119-L119</f>
        <v>0</v>
      </c>
      <c r="U119" s="17">
        <f t="shared" si="471"/>
        <v>0</v>
      </c>
      <c r="V119" s="15"/>
      <c r="W119" s="15"/>
      <c r="X119" s="16">
        <f t="shared" ref="X119:Y119" si="472">V119-N119</f>
        <v>0</v>
      </c>
      <c r="Y119" s="17">
        <f t="shared" si="472"/>
        <v>0</v>
      </c>
      <c r="Z119" s="18">
        <f t="shared" ref="Z119:AA119" si="473">SUM(T119+X119)</f>
        <v>0</v>
      </c>
      <c r="AA119" s="19">
        <f t="shared" si="473"/>
        <v>0</v>
      </c>
      <c r="AB119" s="17"/>
    </row>
    <row r="120" spans="1:28" ht="20.25" customHeight="1">
      <c r="A120" s="4" t="s">
        <v>93</v>
      </c>
      <c r="B120" s="5" t="s">
        <v>27</v>
      </c>
      <c r="C120" s="24"/>
      <c r="D120" s="25"/>
      <c r="E120" s="24"/>
      <c r="F120" s="25"/>
      <c r="G120" s="8"/>
      <c r="H120" s="9"/>
      <c r="I120" s="8"/>
      <c r="J120" s="9"/>
      <c r="K120" s="10"/>
      <c r="L120" s="11">
        <f t="shared" ref="L120:O120" si="474">SUM(C120+G120)</f>
        <v>0</v>
      </c>
      <c r="M120" s="12">
        <f t="shared" si="474"/>
        <v>0</v>
      </c>
      <c r="N120" s="11">
        <f t="shared" si="474"/>
        <v>0</v>
      </c>
      <c r="O120" s="12">
        <f t="shared" si="474"/>
        <v>0</v>
      </c>
      <c r="P120" s="13">
        <f t="shared" si="1"/>
        <v>0</v>
      </c>
      <c r="Q120" s="14">
        <f t="shared" si="2"/>
        <v>0</v>
      </c>
      <c r="R120" s="15"/>
      <c r="S120" s="15"/>
      <c r="T120" s="16">
        <f t="shared" ref="T120:U120" si="475">R120-L120</f>
        <v>0</v>
      </c>
      <c r="U120" s="17">
        <f t="shared" si="475"/>
        <v>0</v>
      </c>
      <c r="V120" s="15"/>
      <c r="W120" s="15"/>
      <c r="X120" s="16">
        <f t="shared" ref="X120:Y120" si="476">V120-N120</f>
        <v>0</v>
      </c>
      <c r="Y120" s="17">
        <f t="shared" si="476"/>
        <v>0</v>
      </c>
      <c r="Z120" s="18">
        <f t="shared" ref="Z120:AA120" si="477">SUM(T120+X120)</f>
        <v>0</v>
      </c>
      <c r="AA120" s="19">
        <f t="shared" si="477"/>
        <v>0</v>
      </c>
      <c r="AB120" s="17"/>
    </row>
    <row r="121" spans="1:28" ht="20.25" customHeight="1">
      <c r="A121" s="4" t="s">
        <v>93</v>
      </c>
      <c r="B121" s="4" t="s">
        <v>28</v>
      </c>
      <c r="C121" s="24"/>
      <c r="D121" s="25"/>
      <c r="E121" s="24"/>
      <c r="F121" s="25"/>
      <c r="G121" s="8"/>
      <c r="H121" s="9"/>
      <c r="I121" s="8"/>
      <c r="J121" s="9"/>
      <c r="K121" s="10"/>
      <c r="L121" s="11">
        <f t="shared" ref="L121:O121" si="478">SUM(C121+G121)</f>
        <v>0</v>
      </c>
      <c r="M121" s="12">
        <f t="shared" si="478"/>
        <v>0</v>
      </c>
      <c r="N121" s="11">
        <f t="shared" si="478"/>
        <v>0</v>
      </c>
      <c r="O121" s="12">
        <f t="shared" si="478"/>
        <v>0</v>
      </c>
      <c r="P121" s="13">
        <f t="shared" si="1"/>
        <v>0</v>
      </c>
      <c r="Q121" s="14">
        <f t="shared" si="2"/>
        <v>0</v>
      </c>
      <c r="R121" s="15"/>
      <c r="S121" s="15"/>
      <c r="T121" s="16">
        <f t="shared" ref="T121:U121" si="479">R121-L121</f>
        <v>0</v>
      </c>
      <c r="U121" s="17">
        <f t="shared" si="479"/>
        <v>0</v>
      </c>
      <c r="V121" s="15"/>
      <c r="W121" s="15"/>
      <c r="X121" s="16">
        <f t="shared" ref="X121:Y121" si="480">V121-N121</f>
        <v>0</v>
      </c>
      <c r="Y121" s="17">
        <f t="shared" si="480"/>
        <v>0</v>
      </c>
      <c r="Z121" s="18">
        <f t="shared" ref="Z121:AA121" si="481">SUM(T121+X121)</f>
        <v>0</v>
      </c>
      <c r="AA121" s="19">
        <f t="shared" si="481"/>
        <v>0</v>
      </c>
      <c r="AB121" s="17"/>
    </row>
    <row r="122" spans="1:28" ht="20.25" customHeight="1">
      <c r="A122" s="5" t="s">
        <v>94</v>
      </c>
      <c r="B122" s="5" t="s">
        <v>27</v>
      </c>
      <c r="C122" s="6">
        <v>740071</v>
      </c>
      <c r="D122" s="7">
        <v>3200.48</v>
      </c>
      <c r="E122" s="6">
        <v>95840</v>
      </c>
      <c r="F122" s="7">
        <v>5259.67</v>
      </c>
      <c r="G122" s="8"/>
      <c r="H122" s="9"/>
      <c r="I122" s="8"/>
      <c r="J122" s="9"/>
      <c r="K122" s="10"/>
      <c r="L122" s="11">
        <f t="shared" ref="L122:O122" si="482">SUM(C122+G122)</f>
        <v>740071</v>
      </c>
      <c r="M122" s="12">
        <f t="shared" si="482"/>
        <v>3200.48</v>
      </c>
      <c r="N122" s="11">
        <f t="shared" si="482"/>
        <v>95840</v>
      </c>
      <c r="O122" s="12">
        <f t="shared" si="482"/>
        <v>5259.67</v>
      </c>
      <c r="P122" s="13">
        <f t="shared" si="1"/>
        <v>835911</v>
      </c>
      <c r="Q122" s="14">
        <f t="shared" si="2"/>
        <v>8460.15</v>
      </c>
      <c r="R122" s="15"/>
      <c r="S122" s="15"/>
      <c r="T122" s="16">
        <f t="shared" ref="T122:U122" si="483">R122-L122</f>
        <v>-740071</v>
      </c>
      <c r="U122" s="17">
        <f t="shared" si="483"/>
        <v>-3200.48</v>
      </c>
      <c r="V122" s="15"/>
      <c r="W122" s="15"/>
      <c r="X122" s="16">
        <f t="shared" ref="X122:Y122" si="484">V122-N122</f>
        <v>-95840</v>
      </c>
      <c r="Y122" s="17">
        <f t="shared" si="484"/>
        <v>-5259.67</v>
      </c>
      <c r="Z122" s="18">
        <f t="shared" ref="Z122:AA122" si="485">SUM(T122+X122)</f>
        <v>-835911</v>
      </c>
      <c r="AA122" s="19">
        <f t="shared" si="485"/>
        <v>-8460.15</v>
      </c>
      <c r="AB122" s="17"/>
    </row>
    <row r="123" spans="1:28" ht="20.25" customHeight="1">
      <c r="A123" s="5" t="s">
        <v>94</v>
      </c>
      <c r="B123" s="5" t="s">
        <v>35</v>
      </c>
      <c r="C123" s="6">
        <v>370040</v>
      </c>
      <c r="D123" s="7">
        <v>1452.32</v>
      </c>
      <c r="E123" s="6">
        <v>47913</v>
      </c>
      <c r="F123" s="7">
        <v>2267.7199999999998</v>
      </c>
      <c r="G123" s="8"/>
      <c r="H123" s="9"/>
      <c r="I123" s="8"/>
      <c r="J123" s="9"/>
      <c r="K123" s="10"/>
      <c r="L123" s="11">
        <f t="shared" ref="L123:O123" si="486">SUM(C123+G123)</f>
        <v>370040</v>
      </c>
      <c r="M123" s="12">
        <f t="shared" si="486"/>
        <v>1452.32</v>
      </c>
      <c r="N123" s="11">
        <f t="shared" si="486"/>
        <v>47913</v>
      </c>
      <c r="O123" s="12">
        <f t="shared" si="486"/>
        <v>2267.7199999999998</v>
      </c>
      <c r="P123" s="13">
        <f t="shared" si="1"/>
        <v>417953</v>
      </c>
      <c r="Q123" s="14">
        <f t="shared" si="2"/>
        <v>3720.04</v>
      </c>
      <c r="R123" s="15"/>
      <c r="S123" s="15"/>
      <c r="T123" s="16">
        <f t="shared" ref="T123:U123" si="487">R123-L123</f>
        <v>-370040</v>
      </c>
      <c r="U123" s="17">
        <f t="shared" si="487"/>
        <v>-1452.32</v>
      </c>
      <c r="V123" s="15"/>
      <c r="W123" s="15"/>
      <c r="X123" s="16">
        <f t="shared" ref="X123:Y123" si="488">V123-N123</f>
        <v>-47913</v>
      </c>
      <c r="Y123" s="17">
        <f t="shared" si="488"/>
        <v>-2267.7199999999998</v>
      </c>
      <c r="Z123" s="18">
        <f t="shared" ref="Z123:AA123" si="489">SUM(T123+X123)</f>
        <v>-417953</v>
      </c>
      <c r="AA123" s="19">
        <f t="shared" si="489"/>
        <v>-3720.04</v>
      </c>
      <c r="AB123" s="17"/>
    </row>
    <row r="124" spans="1:28" ht="20.25" customHeight="1">
      <c r="A124" s="5" t="s">
        <v>95</v>
      </c>
      <c r="B124" s="5" t="s">
        <v>27</v>
      </c>
      <c r="C124" s="6">
        <v>3772335</v>
      </c>
      <c r="D124" s="7">
        <v>14132.74</v>
      </c>
      <c r="E124" s="6">
        <v>391880</v>
      </c>
      <c r="F124" s="7">
        <v>18051.25</v>
      </c>
      <c r="G124" s="8"/>
      <c r="H124" s="9"/>
      <c r="I124" s="8"/>
      <c r="J124" s="9"/>
      <c r="K124" s="10"/>
      <c r="L124" s="11">
        <f t="shared" ref="L124:O124" si="490">SUM(C124+G124)</f>
        <v>3772335</v>
      </c>
      <c r="M124" s="12">
        <f t="shared" si="490"/>
        <v>14132.74</v>
      </c>
      <c r="N124" s="11">
        <f t="shared" si="490"/>
        <v>391880</v>
      </c>
      <c r="O124" s="12">
        <f t="shared" si="490"/>
        <v>18051.25</v>
      </c>
      <c r="P124" s="13">
        <f t="shared" si="1"/>
        <v>4164215</v>
      </c>
      <c r="Q124" s="14">
        <f t="shared" si="2"/>
        <v>32183.989999999998</v>
      </c>
      <c r="R124" s="15"/>
      <c r="S124" s="15"/>
      <c r="T124" s="16">
        <f t="shared" ref="T124:U124" si="491">R124-L124</f>
        <v>-3772335</v>
      </c>
      <c r="U124" s="17">
        <f t="shared" si="491"/>
        <v>-14132.74</v>
      </c>
      <c r="V124" s="15"/>
      <c r="W124" s="15"/>
      <c r="X124" s="16">
        <f t="shared" ref="X124:Y124" si="492">V124-N124</f>
        <v>-391880</v>
      </c>
      <c r="Y124" s="17">
        <f t="shared" si="492"/>
        <v>-18051.25</v>
      </c>
      <c r="Z124" s="18">
        <f t="shared" ref="Z124:AA124" si="493">SUM(T124+X124)</f>
        <v>-4164215</v>
      </c>
      <c r="AA124" s="19">
        <f t="shared" si="493"/>
        <v>-32183.989999999998</v>
      </c>
      <c r="AB124" s="17"/>
    </row>
    <row r="125" spans="1:28" ht="20.25" customHeight="1">
      <c r="A125" s="5" t="s">
        <v>95</v>
      </c>
      <c r="B125" s="5" t="s">
        <v>32</v>
      </c>
      <c r="C125" s="6">
        <v>1886171</v>
      </c>
      <c r="D125" s="7">
        <v>6884.5</v>
      </c>
      <c r="E125" s="6">
        <v>195939</v>
      </c>
      <c r="F125" s="7">
        <v>8129.52</v>
      </c>
      <c r="G125" s="8"/>
      <c r="H125" s="9"/>
      <c r="I125" s="8"/>
      <c r="J125" s="9"/>
      <c r="K125" s="10"/>
      <c r="L125" s="11">
        <f t="shared" ref="L125:O125" si="494">SUM(C125+G125)</f>
        <v>1886171</v>
      </c>
      <c r="M125" s="12">
        <f t="shared" si="494"/>
        <v>6884.5</v>
      </c>
      <c r="N125" s="11">
        <f t="shared" si="494"/>
        <v>195939</v>
      </c>
      <c r="O125" s="12">
        <f t="shared" si="494"/>
        <v>8129.52</v>
      </c>
      <c r="P125" s="13">
        <f t="shared" si="1"/>
        <v>2082110</v>
      </c>
      <c r="Q125" s="14">
        <f t="shared" si="2"/>
        <v>15014.02</v>
      </c>
      <c r="R125" s="15"/>
      <c r="S125" s="15"/>
      <c r="T125" s="16">
        <f t="shared" ref="T125:U125" si="495">R125-L125</f>
        <v>-1886171</v>
      </c>
      <c r="U125" s="17">
        <f t="shared" si="495"/>
        <v>-6884.5</v>
      </c>
      <c r="V125" s="15"/>
      <c r="W125" s="15"/>
      <c r="X125" s="16">
        <f t="shared" ref="X125:Y125" si="496">V125-N125</f>
        <v>-195939</v>
      </c>
      <c r="Y125" s="17">
        <f t="shared" si="496"/>
        <v>-8129.52</v>
      </c>
      <c r="Z125" s="18">
        <f t="shared" ref="Z125:AA125" si="497">SUM(T125+X125)</f>
        <v>-2082110</v>
      </c>
      <c r="AA125" s="19">
        <f t="shared" si="497"/>
        <v>-15014.02</v>
      </c>
      <c r="AB125" s="17"/>
    </row>
    <row r="126" spans="1:28" ht="20.25" customHeight="1">
      <c r="A126" s="4" t="s">
        <v>96</v>
      </c>
      <c r="B126" s="5" t="s">
        <v>27</v>
      </c>
      <c r="C126" s="6">
        <v>1257226</v>
      </c>
      <c r="D126" s="7">
        <v>4373.8900000000003</v>
      </c>
      <c r="E126" s="6">
        <v>88830</v>
      </c>
      <c r="F126" s="7">
        <v>3857</v>
      </c>
      <c r="G126" s="8"/>
      <c r="H126" s="9"/>
      <c r="I126" s="8"/>
      <c r="J126" s="9"/>
      <c r="K126" s="10"/>
      <c r="L126" s="11">
        <f t="shared" ref="L126:O126" si="498">SUM(C126+G126)</f>
        <v>1257226</v>
      </c>
      <c r="M126" s="12">
        <f t="shared" si="498"/>
        <v>4373.8900000000003</v>
      </c>
      <c r="N126" s="11">
        <f t="shared" si="498"/>
        <v>88830</v>
      </c>
      <c r="O126" s="12">
        <f t="shared" si="498"/>
        <v>3857</v>
      </c>
      <c r="P126" s="13">
        <f t="shared" si="1"/>
        <v>1346056</v>
      </c>
      <c r="Q126" s="14">
        <f t="shared" si="2"/>
        <v>8230.89</v>
      </c>
      <c r="R126" s="15"/>
      <c r="S126" s="15"/>
      <c r="T126" s="16">
        <f t="shared" ref="T126:U126" si="499">R126-L126</f>
        <v>-1257226</v>
      </c>
      <c r="U126" s="17">
        <f t="shared" si="499"/>
        <v>-4373.8900000000003</v>
      </c>
      <c r="V126" s="15"/>
      <c r="W126" s="15"/>
      <c r="X126" s="16">
        <f t="shared" ref="X126:Y126" si="500">V126-N126</f>
        <v>-88830</v>
      </c>
      <c r="Y126" s="17">
        <f t="shared" si="500"/>
        <v>-3857</v>
      </c>
      <c r="Z126" s="18">
        <f t="shared" ref="Z126:AA126" si="501">SUM(T126+X126)</f>
        <v>-1346056</v>
      </c>
      <c r="AA126" s="19">
        <f t="shared" si="501"/>
        <v>-8230.89</v>
      </c>
      <c r="AB126" s="17"/>
    </row>
    <row r="127" spans="1:28" ht="20.25" customHeight="1">
      <c r="A127" s="4" t="s">
        <v>96</v>
      </c>
      <c r="B127" s="5" t="s">
        <v>32</v>
      </c>
      <c r="C127" s="6">
        <v>628612</v>
      </c>
      <c r="D127" s="7">
        <v>2138.59</v>
      </c>
      <c r="E127" s="6">
        <v>44416</v>
      </c>
      <c r="F127" s="7">
        <v>1737.55</v>
      </c>
      <c r="G127" s="8"/>
      <c r="H127" s="9"/>
      <c r="I127" s="8"/>
      <c r="J127" s="9"/>
      <c r="K127" s="10"/>
      <c r="L127" s="11">
        <f t="shared" ref="L127:O127" si="502">SUM(C127+G127)</f>
        <v>628612</v>
      </c>
      <c r="M127" s="12">
        <f t="shared" si="502"/>
        <v>2138.59</v>
      </c>
      <c r="N127" s="11">
        <f t="shared" si="502"/>
        <v>44416</v>
      </c>
      <c r="O127" s="12">
        <f t="shared" si="502"/>
        <v>1737.55</v>
      </c>
      <c r="P127" s="13">
        <f t="shared" si="1"/>
        <v>673028</v>
      </c>
      <c r="Q127" s="14">
        <f t="shared" si="2"/>
        <v>3876.1400000000003</v>
      </c>
      <c r="R127" s="15"/>
      <c r="S127" s="15"/>
      <c r="T127" s="16">
        <f t="shared" ref="T127:U127" si="503">R127-L127</f>
        <v>-628612</v>
      </c>
      <c r="U127" s="17">
        <f t="shared" si="503"/>
        <v>-2138.59</v>
      </c>
      <c r="V127" s="15"/>
      <c r="W127" s="15"/>
      <c r="X127" s="16">
        <f t="shared" ref="X127:Y127" si="504">V127-N127</f>
        <v>-44416</v>
      </c>
      <c r="Y127" s="17">
        <f t="shared" si="504"/>
        <v>-1737.55</v>
      </c>
      <c r="Z127" s="18">
        <f t="shared" ref="Z127:AA127" si="505">SUM(T127+X127)</f>
        <v>-673028</v>
      </c>
      <c r="AA127" s="19">
        <f t="shared" si="505"/>
        <v>-3876.1400000000003</v>
      </c>
      <c r="AB127" s="17"/>
    </row>
    <row r="128" spans="1:28" ht="20.25" customHeight="1">
      <c r="A128" s="5" t="s">
        <v>97</v>
      </c>
      <c r="B128" s="5" t="s">
        <v>27</v>
      </c>
      <c r="C128" s="6">
        <v>3365927</v>
      </c>
      <c r="D128" s="7">
        <v>16220.61</v>
      </c>
      <c r="E128" s="6">
        <v>386727</v>
      </c>
      <c r="F128" s="7">
        <v>20708.03</v>
      </c>
      <c r="G128" s="8"/>
      <c r="H128" s="9"/>
      <c r="I128" s="8"/>
      <c r="J128" s="9"/>
      <c r="K128" s="10"/>
      <c r="L128" s="11">
        <f t="shared" ref="L128:O128" si="506">SUM(C128+G128)</f>
        <v>3365927</v>
      </c>
      <c r="M128" s="12">
        <f t="shared" si="506"/>
        <v>16220.61</v>
      </c>
      <c r="N128" s="11">
        <f t="shared" si="506"/>
        <v>386727</v>
      </c>
      <c r="O128" s="12">
        <f t="shared" si="506"/>
        <v>20708.03</v>
      </c>
      <c r="P128" s="13">
        <f t="shared" si="1"/>
        <v>3752654</v>
      </c>
      <c r="Q128" s="14">
        <f t="shared" si="2"/>
        <v>36928.639999999999</v>
      </c>
      <c r="R128" s="15"/>
      <c r="S128" s="15"/>
      <c r="T128" s="16">
        <f t="shared" ref="T128:U128" si="507">R128-L128</f>
        <v>-3365927</v>
      </c>
      <c r="U128" s="17">
        <f t="shared" si="507"/>
        <v>-16220.61</v>
      </c>
      <c r="V128" s="15"/>
      <c r="W128" s="15"/>
      <c r="X128" s="16">
        <f t="shared" ref="X128:Y128" si="508">V128-N128</f>
        <v>-386727</v>
      </c>
      <c r="Y128" s="17">
        <f t="shared" si="508"/>
        <v>-20708.03</v>
      </c>
      <c r="Z128" s="18">
        <f t="shared" ref="Z128:AA128" si="509">SUM(T128+X128)</f>
        <v>-3752654</v>
      </c>
      <c r="AA128" s="19">
        <f t="shared" si="509"/>
        <v>-36928.639999999999</v>
      </c>
      <c r="AB128" s="17"/>
    </row>
    <row r="129" spans="1:28" ht="20.25" customHeight="1">
      <c r="A129" s="5" t="s">
        <v>97</v>
      </c>
      <c r="B129" s="5" t="s">
        <v>32</v>
      </c>
      <c r="C129" s="6">
        <v>1466456</v>
      </c>
      <c r="D129" s="7">
        <v>5436.16</v>
      </c>
      <c r="E129" s="6">
        <v>174818</v>
      </c>
      <c r="F129" s="7">
        <v>7446.48</v>
      </c>
      <c r="G129" s="8"/>
      <c r="H129" s="9"/>
      <c r="I129" s="8"/>
      <c r="J129" s="9"/>
      <c r="K129" s="10"/>
      <c r="L129" s="11">
        <f t="shared" ref="L129:O129" si="510">SUM(C129+G129)</f>
        <v>1466456</v>
      </c>
      <c r="M129" s="12">
        <f t="shared" si="510"/>
        <v>5436.16</v>
      </c>
      <c r="N129" s="11">
        <f t="shared" si="510"/>
        <v>174818</v>
      </c>
      <c r="O129" s="12">
        <f t="shared" si="510"/>
        <v>7446.48</v>
      </c>
      <c r="P129" s="13">
        <f t="shared" si="1"/>
        <v>1641274</v>
      </c>
      <c r="Q129" s="14">
        <f t="shared" si="2"/>
        <v>12882.64</v>
      </c>
      <c r="R129" s="15"/>
      <c r="S129" s="15"/>
      <c r="T129" s="16">
        <f t="shared" ref="T129:U129" si="511">R129-L129</f>
        <v>-1466456</v>
      </c>
      <c r="U129" s="17">
        <f t="shared" si="511"/>
        <v>-5436.16</v>
      </c>
      <c r="V129" s="15"/>
      <c r="W129" s="15"/>
      <c r="X129" s="16">
        <f t="shared" ref="X129:Y129" si="512">V129-N129</f>
        <v>-174818</v>
      </c>
      <c r="Y129" s="17">
        <f t="shared" si="512"/>
        <v>-7446.48</v>
      </c>
      <c r="Z129" s="18">
        <f t="shared" ref="Z129:AA129" si="513">SUM(T129+X129)</f>
        <v>-1641274</v>
      </c>
      <c r="AA129" s="19">
        <f t="shared" si="513"/>
        <v>-12882.64</v>
      </c>
      <c r="AB129" s="17"/>
    </row>
    <row r="130" spans="1:28" ht="20.25" customHeight="1">
      <c r="A130" s="5" t="s">
        <v>97</v>
      </c>
      <c r="B130" s="5" t="s">
        <v>34</v>
      </c>
      <c r="C130" s="6">
        <v>206343</v>
      </c>
      <c r="D130" s="7">
        <v>1857.09</v>
      </c>
      <c r="E130" s="6">
        <v>18542</v>
      </c>
      <c r="F130" s="7">
        <v>1668.78</v>
      </c>
      <c r="G130" s="8"/>
      <c r="H130" s="9"/>
      <c r="I130" s="8"/>
      <c r="J130" s="9"/>
      <c r="K130" s="10"/>
      <c r="L130" s="11">
        <f t="shared" ref="L130:O130" si="514">SUM(C130+G130)</f>
        <v>206343</v>
      </c>
      <c r="M130" s="12">
        <f t="shared" si="514"/>
        <v>1857.09</v>
      </c>
      <c r="N130" s="11">
        <f t="shared" si="514"/>
        <v>18542</v>
      </c>
      <c r="O130" s="12">
        <f t="shared" si="514"/>
        <v>1668.78</v>
      </c>
      <c r="P130" s="13">
        <f t="shared" si="1"/>
        <v>224885</v>
      </c>
      <c r="Q130" s="14">
        <f t="shared" si="2"/>
        <v>3525.87</v>
      </c>
      <c r="R130" s="15"/>
      <c r="S130" s="15"/>
      <c r="T130" s="16">
        <f t="shared" ref="T130:U130" si="515">R130-L130</f>
        <v>-206343</v>
      </c>
      <c r="U130" s="17">
        <f t="shared" si="515"/>
        <v>-1857.09</v>
      </c>
      <c r="V130" s="15"/>
      <c r="W130" s="15"/>
      <c r="X130" s="16">
        <f t="shared" ref="X130:Y130" si="516">V130-N130</f>
        <v>-18542</v>
      </c>
      <c r="Y130" s="17">
        <f t="shared" si="516"/>
        <v>-1668.78</v>
      </c>
      <c r="Z130" s="18">
        <f t="shared" ref="Z130:AA130" si="517">SUM(T130+X130)</f>
        <v>-224885</v>
      </c>
      <c r="AA130" s="19">
        <f t="shared" si="517"/>
        <v>-3525.87</v>
      </c>
      <c r="AB130" s="17"/>
    </row>
    <row r="131" spans="1:28" ht="20.25" customHeight="1">
      <c r="A131" s="5" t="s">
        <v>98</v>
      </c>
      <c r="B131" s="5" t="s">
        <v>27</v>
      </c>
      <c r="C131" s="6">
        <v>627653</v>
      </c>
      <c r="D131" s="7">
        <v>2366.19</v>
      </c>
      <c r="E131" s="27">
        <v>56885</v>
      </c>
      <c r="F131" s="7">
        <v>2168.92</v>
      </c>
      <c r="G131" s="28"/>
      <c r="H131" s="9"/>
      <c r="I131" s="28"/>
      <c r="J131" s="9"/>
      <c r="K131" s="10"/>
      <c r="L131" s="11">
        <f t="shared" ref="L131:O131" si="518">SUM(C131+G131)</f>
        <v>627653</v>
      </c>
      <c r="M131" s="12">
        <f t="shared" si="518"/>
        <v>2366.19</v>
      </c>
      <c r="N131" s="11">
        <f t="shared" si="518"/>
        <v>56885</v>
      </c>
      <c r="O131" s="12">
        <f t="shared" si="518"/>
        <v>2168.92</v>
      </c>
      <c r="P131" s="13">
        <f t="shared" si="1"/>
        <v>684538</v>
      </c>
      <c r="Q131" s="14">
        <f t="shared" si="2"/>
        <v>4535.1100000000006</v>
      </c>
      <c r="R131" s="15"/>
      <c r="S131" s="15"/>
      <c r="T131" s="16">
        <f t="shared" ref="T131:U131" si="519">R131-L131</f>
        <v>-627653</v>
      </c>
      <c r="U131" s="17">
        <f t="shared" si="519"/>
        <v>-2366.19</v>
      </c>
      <c r="V131" s="15"/>
      <c r="W131" s="15"/>
      <c r="X131" s="16">
        <f t="shared" ref="X131:Y131" si="520">V131-N131</f>
        <v>-56885</v>
      </c>
      <c r="Y131" s="17">
        <f t="shared" si="520"/>
        <v>-2168.92</v>
      </c>
      <c r="Z131" s="18">
        <f t="shared" ref="Z131:AA131" si="521">SUM(T131+X131)</f>
        <v>-684538</v>
      </c>
      <c r="AA131" s="19">
        <f t="shared" si="521"/>
        <v>-4535.1100000000006</v>
      </c>
      <c r="AB131" s="17"/>
    </row>
    <row r="132" spans="1:28" ht="20.25" customHeight="1">
      <c r="A132" s="10" t="s">
        <v>98</v>
      </c>
      <c r="B132" s="15" t="s">
        <v>28</v>
      </c>
      <c r="C132" s="27">
        <v>313824</v>
      </c>
      <c r="D132" s="29">
        <v>1139.3800000000001</v>
      </c>
      <c r="E132" s="6">
        <v>28442</v>
      </c>
      <c r="F132" s="29">
        <v>996.39</v>
      </c>
      <c r="G132" s="8"/>
      <c r="H132" s="30"/>
      <c r="I132" s="8"/>
      <c r="J132" s="30"/>
      <c r="K132" s="10"/>
      <c r="L132" s="11">
        <f t="shared" ref="L132:O132" si="522">SUM(C132+G132)</f>
        <v>313824</v>
      </c>
      <c r="M132" s="12">
        <f t="shared" si="522"/>
        <v>1139.3800000000001</v>
      </c>
      <c r="N132" s="11">
        <f t="shared" si="522"/>
        <v>28442</v>
      </c>
      <c r="O132" s="12">
        <f t="shared" si="522"/>
        <v>996.39</v>
      </c>
      <c r="P132" s="13">
        <f t="shared" si="1"/>
        <v>342266</v>
      </c>
      <c r="Q132" s="14">
        <f t="shared" si="2"/>
        <v>2135.77</v>
      </c>
      <c r="R132" s="15"/>
      <c r="S132" s="15"/>
      <c r="T132" s="16">
        <f t="shared" ref="T132:U132" si="523">R132-L132</f>
        <v>-313824</v>
      </c>
      <c r="U132" s="17">
        <f t="shared" si="523"/>
        <v>-1139.3800000000001</v>
      </c>
      <c r="V132" s="15"/>
      <c r="W132" s="15"/>
      <c r="X132" s="16">
        <f t="shared" ref="X132:Y132" si="524">V132-N132</f>
        <v>-28442</v>
      </c>
      <c r="Y132" s="17">
        <f t="shared" si="524"/>
        <v>-996.39</v>
      </c>
      <c r="Z132" s="18">
        <f t="shared" ref="Z132:AA132" si="525">SUM(T132+X132)</f>
        <v>-342266</v>
      </c>
      <c r="AA132" s="19">
        <f t="shared" si="525"/>
        <v>-2135.77</v>
      </c>
      <c r="AB132" s="17"/>
    </row>
    <row r="133" spans="1:28" ht="20.25" customHeight="1">
      <c r="A133" s="4" t="s">
        <v>99</v>
      </c>
      <c r="B133" s="4" t="s">
        <v>27</v>
      </c>
      <c r="C133" s="24"/>
      <c r="D133" s="25"/>
      <c r="E133" s="24"/>
      <c r="F133" s="25"/>
      <c r="G133" s="8"/>
      <c r="H133" s="9"/>
      <c r="I133" s="8"/>
      <c r="J133" s="9"/>
      <c r="K133" s="10"/>
      <c r="L133" s="11">
        <f t="shared" ref="L133:O133" si="526">SUM(C133+G133)</f>
        <v>0</v>
      </c>
      <c r="M133" s="12">
        <f t="shared" si="526"/>
        <v>0</v>
      </c>
      <c r="N133" s="11">
        <f t="shared" si="526"/>
        <v>0</v>
      </c>
      <c r="O133" s="12">
        <f t="shared" si="526"/>
        <v>0</v>
      </c>
      <c r="P133" s="13">
        <f t="shared" si="1"/>
        <v>0</v>
      </c>
      <c r="Q133" s="14">
        <f t="shared" si="2"/>
        <v>0</v>
      </c>
      <c r="R133" s="15"/>
      <c r="S133" s="15"/>
      <c r="T133" s="16">
        <f t="shared" ref="T133:U133" si="527">R133-L133</f>
        <v>0</v>
      </c>
      <c r="U133" s="17">
        <f t="shared" si="527"/>
        <v>0</v>
      </c>
      <c r="V133" s="15"/>
      <c r="W133" s="15"/>
      <c r="X133" s="16">
        <f t="shared" ref="X133:Y133" si="528">V133-N133</f>
        <v>0</v>
      </c>
      <c r="Y133" s="17">
        <f t="shared" si="528"/>
        <v>0</v>
      </c>
      <c r="Z133" s="18">
        <f t="shared" ref="Z133:AA133" si="529">SUM(T133+X133)</f>
        <v>0</v>
      </c>
      <c r="AA133" s="19">
        <f t="shared" si="529"/>
        <v>0</v>
      </c>
      <c r="AB133" s="17"/>
    </row>
    <row r="134" spans="1:28" ht="20.25" customHeight="1">
      <c r="A134" s="4" t="s">
        <v>99</v>
      </c>
      <c r="B134" s="4" t="s">
        <v>28</v>
      </c>
      <c r="C134" s="24"/>
      <c r="D134" s="25"/>
      <c r="E134" s="24"/>
      <c r="F134" s="25"/>
      <c r="G134" s="8"/>
      <c r="H134" s="9"/>
      <c r="I134" s="8"/>
      <c r="J134" s="9"/>
      <c r="K134" s="10"/>
      <c r="L134" s="11">
        <f t="shared" ref="L134:O134" si="530">SUM(C134+G134)</f>
        <v>0</v>
      </c>
      <c r="M134" s="12">
        <f t="shared" si="530"/>
        <v>0</v>
      </c>
      <c r="N134" s="11">
        <f t="shared" si="530"/>
        <v>0</v>
      </c>
      <c r="O134" s="12">
        <f t="shared" si="530"/>
        <v>0</v>
      </c>
      <c r="P134" s="13">
        <f t="shared" si="1"/>
        <v>0</v>
      </c>
      <c r="Q134" s="14">
        <f t="shared" si="2"/>
        <v>0</v>
      </c>
      <c r="R134" s="15"/>
      <c r="S134" s="15"/>
      <c r="T134" s="16">
        <f t="shared" ref="T134:U134" si="531">R134-L134</f>
        <v>0</v>
      </c>
      <c r="U134" s="17">
        <f t="shared" si="531"/>
        <v>0</v>
      </c>
      <c r="V134" s="15"/>
      <c r="W134" s="15"/>
      <c r="X134" s="16">
        <f t="shared" ref="X134:Y134" si="532">V134-N134</f>
        <v>0</v>
      </c>
      <c r="Y134" s="17">
        <f t="shared" si="532"/>
        <v>0</v>
      </c>
      <c r="Z134" s="18">
        <f t="shared" ref="Z134:AA134" si="533">SUM(T134+X134)</f>
        <v>0</v>
      </c>
      <c r="AA134" s="19">
        <f t="shared" si="533"/>
        <v>0</v>
      </c>
      <c r="AB134" s="17"/>
    </row>
    <row r="135" spans="1:28" ht="20.25" customHeight="1">
      <c r="A135" s="5" t="s">
        <v>100</v>
      </c>
      <c r="B135" s="5" t="s">
        <v>27</v>
      </c>
      <c r="C135" s="6">
        <v>793489</v>
      </c>
      <c r="D135" s="7">
        <v>3897.66</v>
      </c>
      <c r="E135" s="6">
        <v>46739</v>
      </c>
      <c r="F135" s="7">
        <v>2445.16</v>
      </c>
      <c r="G135" s="8"/>
      <c r="H135" s="9"/>
      <c r="I135" s="8"/>
      <c r="J135" s="9"/>
      <c r="K135" s="10"/>
      <c r="L135" s="11">
        <f t="shared" ref="L135:O135" si="534">SUM(C135+G135)</f>
        <v>793489</v>
      </c>
      <c r="M135" s="12">
        <f t="shared" si="534"/>
        <v>3897.66</v>
      </c>
      <c r="N135" s="11">
        <f t="shared" si="534"/>
        <v>46739</v>
      </c>
      <c r="O135" s="12">
        <f t="shared" si="534"/>
        <v>2445.16</v>
      </c>
      <c r="P135" s="13">
        <f t="shared" si="1"/>
        <v>840228</v>
      </c>
      <c r="Q135" s="14">
        <f t="shared" si="2"/>
        <v>6342.82</v>
      </c>
      <c r="R135" s="15"/>
      <c r="S135" s="15"/>
      <c r="T135" s="16">
        <f t="shared" ref="T135:U135" si="535">R135-L135</f>
        <v>-793489</v>
      </c>
      <c r="U135" s="17">
        <f t="shared" si="535"/>
        <v>-3897.66</v>
      </c>
      <c r="V135" s="15"/>
      <c r="W135" s="15"/>
      <c r="X135" s="16">
        <f t="shared" ref="X135:Y135" si="536">V135-N135</f>
        <v>-46739</v>
      </c>
      <c r="Y135" s="17">
        <f t="shared" si="536"/>
        <v>-2445.16</v>
      </c>
      <c r="Z135" s="18">
        <f t="shared" ref="Z135:AA135" si="537">SUM(T135+X135)</f>
        <v>-840228</v>
      </c>
      <c r="AA135" s="19">
        <f t="shared" si="537"/>
        <v>-6342.82</v>
      </c>
      <c r="AB135" s="17"/>
    </row>
    <row r="136" spans="1:28" ht="20.25" customHeight="1">
      <c r="A136" s="5" t="s">
        <v>100</v>
      </c>
      <c r="B136" s="5" t="s">
        <v>35</v>
      </c>
      <c r="C136" s="6">
        <v>396745</v>
      </c>
      <c r="D136" s="7">
        <v>1780.15</v>
      </c>
      <c r="E136" s="6">
        <v>23371</v>
      </c>
      <c r="F136" s="7">
        <v>1076</v>
      </c>
      <c r="G136" s="8"/>
      <c r="H136" s="9"/>
      <c r="I136" s="8"/>
      <c r="J136" s="9"/>
      <c r="K136" s="10"/>
      <c r="L136" s="11">
        <f t="shared" ref="L136:O136" si="538">SUM(C136+G136)</f>
        <v>396745</v>
      </c>
      <c r="M136" s="12">
        <f t="shared" si="538"/>
        <v>1780.15</v>
      </c>
      <c r="N136" s="11">
        <f t="shared" si="538"/>
        <v>23371</v>
      </c>
      <c r="O136" s="12">
        <f t="shared" si="538"/>
        <v>1076</v>
      </c>
      <c r="P136" s="13">
        <f t="shared" si="1"/>
        <v>420116</v>
      </c>
      <c r="Q136" s="14">
        <f t="shared" si="2"/>
        <v>2856.15</v>
      </c>
      <c r="R136" s="15"/>
      <c r="S136" s="15"/>
      <c r="T136" s="16">
        <f t="shared" ref="T136:U136" si="539">R136-L136</f>
        <v>-396745</v>
      </c>
      <c r="U136" s="17">
        <f t="shared" si="539"/>
        <v>-1780.15</v>
      </c>
      <c r="V136" s="15"/>
      <c r="W136" s="15"/>
      <c r="X136" s="16">
        <f t="shared" ref="X136:Y136" si="540">V136-N136</f>
        <v>-23371</v>
      </c>
      <c r="Y136" s="17">
        <f t="shared" si="540"/>
        <v>-1076</v>
      </c>
      <c r="Z136" s="18">
        <f t="shared" ref="Z136:AA136" si="541">SUM(T136+X136)</f>
        <v>-420116</v>
      </c>
      <c r="AA136" s="19">
        <f t="shared" si="541"/>
        <v>-2856.15</v>
      </c>
      <c r="AB136" s="17"/>
    </row>
    <row r="137" spans="1:28" ht="20.25" customHeight="1">
      <c r="A137" s="5" t="s">
        <v>101</v>
      </c>
      <c r="B137" s="5" t="s">
        <v>27</v>
      </c>
      <c r="C137" s="6">
        <v>819412</v>
      </c>
      <c r="D137" s="7">
        <v>4016.22</v>
      </c>
      <c r="E137" s="6">
        <v>144914</v>
      </c>
      <c r="F137" s="7">
        <v>5825.76</v>
      </c>
      <c r="G137" s="8"/>
      <c r="H137" s="9"/>
      <c r="I137" s="8"/>
      <c r="J137" s="9"/>
      <c r="K137" s="10"/>
      <c r="L137" s="11">
        <f t="shared" ref="L137:O137" si="542">SUM(C137+G137)</f>
        <v>819412</v>
      </c>
      <c r="M137" s="12">
        <f t="shared" si="542"/>
        <v>4016.22</v>
      </c>
      <c r="N137" s="11">
        <f t="shared" si="542"/>
        <v>144914</v>
      </c>
      <c r="O137" s="12">
        <f t="shared" si="542"/>
        <v>5825.76</v>
      </c>
      <c r="P137" s="13">
        <f t="shared" si="1"/>
        <v>964326</v>
      </c>
      <c r="Q137" s="14">
        <f t="shared" si="2"/>
        <v>9841.98</v>
      </c>
      <c r="R137" s="15"/>
      <c r="S137" s="15"/>
      <c r="T137" s="16">
        <f t="shared" ref="T137:U137" si="543">R137-L137</f>
        <v>-819412</v>
      </c>
      <c r="U137" s="17">
        <f t="shared" si="543"/>
        <v>-4016.22</v>
      </c>
      <c r="V137" s="15"/>
      <c r="W137" s="15"/>
      <c r="X137" s="16">
        <f t="shared" ref="X137:Y137" si="544">V137-N137</f>
        <v>-144914</v>
      </c>
      <c r="Y137" s="17">
        <f t="shared" si="544"/>
        <v>-5825.76</v>
      </c>
      <c r="Z137" s="18">
        <f t="shared" ref="Z137:AA137" si="545">SUM(T137+X137)</f>
        <v>-964326</v>
      </c>
      <c r="AA137" s="19">
        <f t="shared" si="545"/>
        <v>-9841.98</v>
      </c>
      <c r="AB137" s="17"/>
    </row>
    <row r="138" spans="1:28" ht="20.25" customHeight="1">
      <c r="A138" s="5" t="s">
        <v>101</v>
      </c>
      <c r="B138" s="5" t="s">
        <v>28</v>
      </c>
      <c r="C138" s="6">
        <v>409708</v>
      </c>
      <c r="D138" s="7">
        <v>1850.6</v>
      </c>
      <c r="E138" s="6">
        <v>72457</v>
      </c>
      <c r="F138" s="7">
        <v>2613.4899999999998</v>
      </c>
      <c r="G138" s="8"/>
      <c r="H138" s="9"/>
      <c r="I138" s="8"/>
      <c r="J138" s="9"/>
      <c r="K138" s="10"/>
      <c r="L138" s="11">
        <f t="shared" ref="L138:O138" si="546">SUM(C138+G138)</f>
        <v>409708</v>
      </c>
      <c r="M138" s="12">
        <f t="shared" si="546"/>
        <v>1850.6</v>
      </c>
      <c r="N138" s="11">
        <f t="shared" si="546"/>
        <v>72457</v>
      </c>
      <c r="O138" s="12">
        <f t="shared" si="546"/>
        <v>2613.4899999999998</v>
      </c>
      <c r="P138" s="13">
        <f t="shared" si="1"/>
        <v>482165</v>
      </c>
      <c r="Q138" s="14">
        <f t="shared" si="2"/>
        <v>4464.09</v>
      </c>
      <c r="R138" s="15"/>
      <c r="S138" s="15"/>
      <c r="T138" s="16">
        <f t="shared" ref="T138:U138" si="547">R138-L138</f>
        <v>-409708</v>
      </c>
      <c r="U138" s="17">
        <f t="shared" si="547"/>
        <v>-1850.6</v>
      </c>
      <c r="V138" s="15"/>
      <c r="W138" s="15"/>
      <c r="X138" s="16">
        <f t="shared" ref="X138:Y138" si="548">V138-N138</f>
        <v>-72457</v>
      </c>
      <c r="Y138" s="17">
        <f t="shared" si="548"/>
        <v>-2613.4899999999998</v>
      </c>
      <c r="Z138" s="18">
        <f t="shared" ref="Z138:AA138" si="549">SUM(T138+X138)</f>
        <v>-482165</v>
      </c>
      <c r="AA138" s="19">
        <f t="shared" si="549"/>
        <v>-4464.09</v>
      </c>
      <c r="AB138" s="17"/>
    </row>
    <row r="139" spans="1:28" ht="20.25" customHeight="1">
      <c r="A139" s="4" t="s">
        <v>102</v>
      </c>
      <c r="B139" s="4" t="s">
        <v>27</v>
      </c>
      <c r="C139" s="6">
        <v>0</v>
      </c>
      <c r="D139" s="7">
        <v>0</v>
      </c>
      <c r="E139" s="6">
        <v>0</v>
      </c>
      <c r="F139" s="7">
        <v>0</v>
      </c>
      <c r="G139" s="8"/>
      <c r="H139" s="9"/>
      <c r="I139" s="8"/>
      <c r="J139" s="9"/>
      <c r="K139" s="10"/>
      <c r="L139" s="11">
        <f t="shared" ref="L139:O139" si="550">SUM(C139+G139)</f>
        <v>0</v>
      </c>
      <c r="M139" s="12">
        <f t="shared" si="550"/>
        <v>0</v>
      </c>
      <c r="N139" s="11">
        <f t="shared" si="550"/>
        <v>0</v>
      </c>
      <c r="O139" s="12">
        <f t="shared" si="550"/>
        <v>0</v>
      </c>
      <c r="P139" s="13">
        <f t="shared" si="1"/>
        <v>0</v>
      </c>
      <c r="Q139" s="14">
        <f t="shared" si="2"/>
        <v>0</v>
      </c>
      <c r="R139" s="15">
        <v>34385</v>
      </c>
      <c r="S139" s="15">
        <v>136.09</v>
      </c>
      <c r="T139" s="16">
        <f t="shared" ref="T139:U139" si="551">R139-L139</f>
        <v>34385</v>
      </c>
      <c r="U139" s="17">
        <f t="shared" si="551"/>
        <v>136.09</v>
      </c>
      <c r="V139" s="15">
        <v>3674</v>
      </c>
      <c r="W139" s="15">
        <v>175.65</v>
      </c>
      <c r="X139" s="16">
        <f t="shared" ref="X139:Y139" si="552">V139-N139</f>
        <v>3674</v>
      </c>
      <c r="Y139" s="17">
        <f t="shared" si="552"/>
        <v>175.65</v>
      </c>
      <c r="Z139" s="18">
        <f t="shared" ref="Z139:AA139" si="553">SUM(T139+X139)</f>
        <v>38059</v>
      </c>
      <c r="AA139" s="19">
        <f t="shared" si="553"/>
        <v>311.74</v>
      </c>
      <c r="AB139" s="17"/>
    </row>
    <row r="140" spans="1:28" ht="20.25" customHeight="1">
      <c r="A140" s="4" t="s">
        <v>102</v>
      </c>
      <c r="B140" s="4" t="s">
        <v>32</v>
      </c>
      <c r="C140" s="6">
        <v>0</v>
      </c>
      <c r="D140" s="7">
        <v>0</v>
      </c>
      <c r="E140" s="6">
        <v>0</v>
      </c>
      <c r="F140" s="7">
        <v>0</v>
      </c>
      <c r="G140" s="8"/>
      <c r="H140" s="9"/>
      <c r="I140" s="8"/>
      <c r="J140" s="9"/>
      <c r="K140" s="10"/>
      <c r="L140" s="11">
        <f t="shared" ref="L140:O140" si="554">SUM(C140+G140)</f>
        <v>0</v>
      </c>
      <c r="M140" s="12">
        <f t="shared" si="554"/>
        <v>0</v>
      </c>
      <c r="N140" s="11">
        <f t="shared" si="554"/>
        <v>0</v>
      </c>
      <c r="O140" s="12">
        <f t="shared" si="554"/>
        <v>0</v>
      </c>
      <c r="P140" s="13">
        <f t="shared" si="1"/>
        <v>0</v>
      </c>
      <c r="Q140" s="14">
        <f t="shared" si="2"/>
        <v>0</v>
      </c>
      <c r="R140" s="15">
        <v>34385</v>
      </c>
      <c r="S140" s="15">
        <v>136.09</v>
      </c>
      <c r="T140" s="16">
        <f t="shared" ref="T140:U140" si="555">R140-L140</f>
        <v>34385</v>
      </c>
      <c r="U140" s="17">
        <f t="shared" si="555"/>
        <v>136.09</v>
      </c>
      <c r="V140" s="15">
        <v>3674</v>
      </c>
      <c r="W140" s="15">
        <v>158.28</v>
      </c>
      <c r="X140" s="16">
        <f t="shared" ref="X140:Y140" si="556">V140-N140</f>
        <v>3674</v>
      </c>
      <c r="Y140" s="17">
        <f t="shared" si="556"/>
        <v>158.28</v>
      </c>
      <c r="Z140" s="18">
        <f t="shared" ref="Z140:AA140" si="557">SUM(T140+X140)</f>
        <v>38059</v>
      </c>
      <c r="AA140" s="19">
        <f t="shared" si="557"/>
        <v>294.37</v>
      </c>
      <c r="AB140" s="17"/>
    </row>
    <row r="141" spans="1:28" ht="20.25" customHeight="1">
      <c r="A141" s="4" t="s">
        <v>103</v>
      </c>
      <c r="B141" s="5" t="s">
        <v>27</v>
      </c>
      <c r="C141" s="6">
        <v>1519919</v>
      </c>
      <c r="D141" s="7">
        <v>5787.73</v>
      </c>
      <c r="E141" s="6">
        <v>120797</v>
      </c>
      <c r="F141" s="7">
        <v>4722.0200000000004</v>
      </c>
      <c r="G141" s="8"/>
      <c r="H141" s="9"/>
      <c r="I141" s="8"/>
      <c r="J141" s="9"/>
      <c r="K141" s="10"/>
      <c r="L141" s="11">
        <f t="shared" ref="L141:O141" si="558">SUM(C141+G141)</f>
        <v>1519919</v>
      </c>
      <c r="M141" s="12">
        <f t="shared" si="558"/>
        <v>5787.73</v>
      </c>
      <c r="N141" s="11">
        <f t="shared" si="558"/>
        <v>120797</v>
      </c>
      <c r="O141" s="12">
        <f t="shared" si="558"/>
        <v>4722.0200000000004</v>
      </c>
      <c r="P141" s="13">
        <f t="shared" si="1"/>
        <v>1640716</v>
      </c>
      <c r="Q141" s="14">
        <f t="shared" si="2"/>
        <v>10509.75</v>
      </c>
      <c r="R141" s="15"/>
      <c r="S141" s="15"/>
      <c r="T141" s="16">
        <f t="shared" ref="T141:U141" si="559">R141-L141</f>
        <v>-1519919</v>
      </c>
      <c r="U141" s="17">
        <f t="shared" si="559"/>
        <v>-5787.73</v>
      </c>
      <c r="V141" s="15"/>
      <c r="W141" s="15"/>
      <c r="X141" s="16">
        <f t="shared" ref="X141:Y141" si="560">V141-N141</f>
        <v>-120797</v>
      </c>
      <c r="Y141" s="17">
        <f t="shared" si="560"/>
        <v>-4722.0200000000004</v>
      </c>
      <c r="Z141" s="18">
        <f t="shared" ref="Z141:AA141" si="561">SUM(T141+X141)</f>
        <v>-1640716</v>
      </c>
      <c r="AA141" s="19">
        <f t="shared" si="561"/>
        <v>-10509.75</v>
      </c>
      <c r="AB141" s="17"/>
    </row>
    <row r="142" spans="1:28" ht="20.25" customHeight="1">
      <c r="A142" s="4" t="s">
        <v>103</v>
      </c>
      <c r="B142" s="4" t="s">
        <v>28</v>
      </c>
      <c r="C142" s="6">
        <v>759959</v>
      </c>
      <c r="D142" s="7">
        <v>2870.43</v>
      </c>
      <c r="E142" s="6">
        <v>60398</v>
      </c>
      <c r="F142" s="7">
        <v>2112.37</v>
      </c>
      <c r="G142" s="8"/>
      <c r="H142" s="9"/>
      <c r="I142" s="8"/>
      <c r="J142" s="9"/>
      <c r="K142" s="10"/>
      <c r="L142" s="11">
        <f t="shared" ref="L142:O142" si="562">SUM(C142+G142)</f>
        <v>759959</v>
      </c>
      <c r="M142" s="12">
        <f t="shared" si="562"/>
        <v>2870.43</v>
      </c>
      <c r="N142" s="11">
        <f t="shared" si="562"/>
        <v>60398</v>
      </c>
      <c r="O142" s="12">
        <f t="shared" si="562"/>
        <v>2112.37</v>
      </c>
      <c r="P142" s="13">
        <f t="shared" si="1"/>
        <v>820357</v>
      </c>
      <c r="Q142" s="14">
        <f t="shared" si="2"/>
        <v>4982.7999999999993</v>
      </c>
      <c r="R142" s="15"/>
      <c r="S142" s="15"/>
      <c r="T142" s="16">
        <f t="shared" ref="T142:U142" si="563">R142-L142</f>
        <v>-759959</v>
      </c>
      <c r="U142" s="17">
        <f t="shared" si="563"/>
        <v>-2870.43</v>
      </c>
      <c r="V142" s="15"/>
      <c r="W142" s="15"/>
      <c r="X142" s="16">
        <f t="shared" ref="X142:Y142" si="564">V142-N142</f>
        <v>-60398</v>
      </c>
      <c r="Y142" s="17">
        <f t="shared" si="564"/>
        <v>-2112.37</v>
      </c>
      <c r="Z142" s="18">
        <f t="shared" ref="Z142:AA142" si="565">SUM(T142+X142)</f>
        <v>-820357</v>
      </c>
      <c r="AA142" s="19">
        <f t="shared" si="565"/>
        <v>-4982.7999999999993</v>
      </c>
      <c r="AB142" s="17"/>
    </row>
    <row r="143" spans="1:28" ht="20.25" customHeight="1">
      <c r="A143" s="5" t="s">
        <v>104</v>
      </c>
      <c r="B143" s="5" t="s">
        <v>27</v>
      </c>
      <c r="C143" s="6">
        <v>793711</v>
      </c>
      <c r="D143" s="7">
        <v>4161.6099999999997</v>
      </c>
      <c r="E143" s="6">
        <v>94445</v>
      </c>
      <c r="F143" s="7">
        <v>5512.37</v>
      </c>
      <c r="G143" s="8"/>
      <c r="H143" s="9"/>
      <c r="I143" s="8"/>
      <c r="J143" s="9"/>
      <c r="K143" s="10"/>
      <c r="L143" s="11">
        <f t="shared" ref="L143:O143" si="566">SUM(C143+G143)</f>
        <v>793711</v>
      </c>
      <c r="M143" s="12">
        <f t="shared" si="566"/>
        <v>4161.6099999999997</v>
      </c>
      <c r="N143" s="11">
        <f t="shared" si="566"/>
        <v>94445</v>
      </c>
      <c r="O143" s="12">
        <f t="shared" si="566"/>
        <v>5512.37</v>
      </c>
      <c r="P143" s="13">
        <f t="shared" si="1"/>
        <v>888156</v>
      </c>
      <c r="Q143" s="14">
        <f t="shared" si="2"/>
        <v>9673.98</v>
      </c>
      <c r="R143" s="15"/>
      <c r="S143" s="15"/>
      <c r="T143" s="16">
        <f t="shared" ref="T143:U143" si="567">R143-L143</f>
        <v>-793711</v>
      </c>
      <c r="U143" s="17">
        <f t="shared" si="567"/>
        <v>-4161.6099999999997</v>
      </c>
      <c r="V143" s="15"/>
      <c r="W143" s="15"/>
      <c r="X143" s="16">
        <f t="shared" ref="X143:Y143" si="568">V143-N143</f>
        <v>-94445</v>
      </c>
      <c r="Y143" s="17">
        <f t="shared" si="568"/>
        <v>-5512.37</v>
      </c>
      <c r="Z143" s="18">
        <f t="shared" ref="Z143:AA143" si="569">SUM(T143+X143)</f>
        <v>-888156</v>
      </c>
      <c r="AA143" s="19">
        <f t="shared" si="569"/>
        <v>-9673.98</v>
      </c>
      <c r="AB143" s="17"/>
    </row>
    <row r="144" spans="1:28" ht="20.25" customHeight="1">
      <c r="A144" s="5" t="s">
        <v>104</v>
      </c>
      <c r="B144" s="5" t="s">
        <v>32</v>
      </c>
      <c r="C144" s="6">
        <v>396853</v>
      </c>
      <c r="D144" s="7">
        <v>1933.15</v>
      </c>
      <c r="E144" s="6">
        <v>47224</v>
      </c>
      <c r="F144" s="7">
        <v>2366.83</v>
      </c>
      <c r="G144" s="8"/>
      <c r="H144" s="9"/>
      <c r="I144" s="8"/>
      <c r="J144" s="9"/>
      <c r="K144" s="10"/>
      <c r="L144" s="11">
        <f t="shared" ref="L144:O144" si="570">SUM(C144+G144)</f>
        <v>396853</v>
      </c>
      <c r="M144" s="12">
        <f t="shared" si="570"/>
        <v>1933.15</v>
      </c>
      <c r="N144" s="11">
        <f t="shared" si="570"/>
        <v>47224</v>
      </c>
      <c r="O144" s="12">
        <f t="shared" si="570"/>
        <v>2366.83</v>
      </c>
      <c r="P144" s="13">
        <f t="shared" si="1"/>
        <v>444077</v>
      </c>
      <c r="Q144" s="14">
        <f t="shared" si="2"/>
        <v>4299.9799999999996</v>
      </c>
      <c r="R144" s="15"/>
      <c r="S144" s="15"/>
      <c r="T144" s="16">
        <f t="shared" ref="T144:U144" si="571">R144-L144</f>
        <v>-396853</v>
      </c>
      <c r="U144" s="17">
        <f t="shared" si="571"/>
        <v>-1933.15</v>
      </c>
      <c r="V144" s="15"/>
      <c r="W144" s="15"/>
      <c r="X144" s="16">
        <f t="shared" ref="X144:Y144" si="572">V144-N144</f>
        <v>-47224</v>
      </c>
      <c r="Y144" s="17">
        <f t="shared" si="572"/>
        <v>-2366.83</v>
      </c>
      <c r="Z144" s="18">
        <f t="shared" ref="Z144:AA144" si="573">SUM(T144+X144)</f>
        <v>-444077</v>
      </c>
      <c r="AA144" s="19">
        <f t="shared" si="573"/>
        <v>-4299.9799999999996</v>
      </c>
      <c r="AB144" s="17"/>
    </row>
    <row r="145" spans="1:28" ht="20.25" customHeight="1">
      <c r="A145" s="5" t="s">
        <v>105</v>
      </c>
      <c r="B145" s="5" t="s">
        <v>27</v>
      </c>
      <c r="C145" s="6">
        <v>1349231</v>
      </c>
      <c r="D145" s="7">
        <v>5563.21</v>
      </c>
      <c r="E145" s="6">
        <v>11711</v>
      </c>
      <c r="F145" s="7">
        <v>593.62</v>
      </c>
      <c r="G145" s="8"/>
      <c r="H145" s="9"/>
      <c r="I145" s="8"/>
      <c r="J145" s="9"/>
      <c r="K145" s="10"/>
      <c r="L145" s="11">
        <f t="shared" ref="L145:O145" si="574">SUM(C145+G145)</f>
        <v>1349231</v>
      </c>
      <c r="M145" s="12">
        <f t="shared" si="574"/>
        <v>5563.21</v>
      </c>
      <c r="N145" s="11">
        <f t="shared" si="574"/>
        <v>11711</v>
      </c>
      <c r="O145" s="12">
        <f t="shared" si="574"/>
        <v>593.62</v>
      </c>
      <c r="P145" s="13">
        <f t="shared" si="1"/>
        <v>1360942</v>
      </c>
      <c r="Q145" s="14">
        <f t="shared" si="2"/>
        <v>6156.83</v>
      </c>
      <c r="R145" s="15"/>
      <c r="S145" s="15"/>
      <c r="T145" s="16">
        <f t="shared" ref="T145:U145" si="575">R145-L145</f>
        <v>-1349231</v>
      </c>
      <c r="U145" s="17">
        <f t="shared" si="575"/>
        <v>-5563.21</v>
      </c>
      <c r="V145" s="15"/>
      <c r="W145" s="15"/>
      <c r="X145" s="16">
        <f t="shared" ref="X145:Y145" si="576">V145-N145</f>
        <v>-11711</v>
      </c>
      <c r="Y145" s="17">
        <f t="shared" si="576"/>
        <v>-593.62</v>
      </c>
      <c r="Z145" s="18">
        <f t="shared" ref="Z145:AA145" si="577">SUM(T145+X145)</f>
        <v>-1360942</v>
      </c>
      <c r="AA145" s="19">
        <f t="shared" si="577"/>
        <v>-6156.83</v>
      </c>
      <c r="AB145" s="17"/>
    </row>
    <row r="146" spans="1:28" ht="20.25" customHeight="1">
      <c r="A146" s="5" t="s">
        <v>105</v>
      </c>
      <c r="B146" s="5" t="s">
        <v>32</v>
      </c>
      <c r="C146" s="6">
        <v>674613</v>
      </c>
      <c r="D146" s="7">
        <v>2677.88</v>
      </c>
      <c r="E146" s="6">
        <v>5855</v>
      </c>
      <c r="F146" s="7">
        <v>267.39999999999998</v>
      </c>
      <c r="G146" s="8"/>
      <c r="H146" s="9"/>
      <c r="I146" s="8"/>
      <c r="J146" s="9"/>
      <c r="K146" s="10"/>
      <c r="L146" s="11">
        <f t="shared" ref="L146:O146" si="578">SUM(C146+G146)</f>
        <v>674613</v>
      </c>
      <c r="M146" s="12">
        <f t="shared" si="578"/>
        <v>2677.88</v>
      </c>
      <c r="N146" s="11">
        <f t="shared" si="578"/>
        <v>5855</v>
      </c>
      <c r="O146" s="12">
        <f t="shared" si="578"/>
        <v>267.39999999999998</v>
      </c>
      <c r="P146" s="13">
        <f t="shared" si="1"/>
        <v>680468</v>
      </c>
      <c r="Q146" s="14">
        <f t="shared" si="2"/>
        <v>2945.28</v>
      </c>
      <c r="R146" s="15"/>
      <c r="S146" s="15"/>
      <c r="T146" s="16">
        <f t="shared" ref="T146:U146" si="579">R146-L146</f>
        <v>-674613</v>
      </c>
      <c r="U146" s="17">
        <f t="shared" si="579"/>
        <v>-2677.88</v>
      </c>
      <c r="V146" s="15"/>
      <c r="W146" s="15"/>
      <c r="X146" s="16">
        <f t="shared" ref="X146:Y146" si="580">V146-N146</f>
        <v>-5855</v>
      </c>
      <c r="Y146" s="17">
        <f t="shared" si="580"/>
        <v>-267.39999999999998</v>
      </c>
      <c r="Z146" s="18">
        <f t="shared" ref="Z146:AA146" si="581">SUM(T146+X146)</f>
        <v>-680468</v>
      </c>
      <c r="AA146" s="19">
        <f t="shared" si="581"/>
        <v>-2945.28</v>
      </c>
      <c r="AB146" s="17"/>
    </row>
    <row r="147" spans="1:28" ht="20.25" customHeight="1">
      <c r="A147" s="5" t="s">
        <v>106</v>
      </c>
      <c r="B147" s="5" t="s">
        <v>27</v>
      </c>
      <c r="C147" s="6">
        <v>591236</v>
      </c>
      <c r="D147" s="7">
        <v>3059.12</v>
      </c>
      <c r="E147" s="6">
        <v>97885</v>
      </c>
      <c r="F147" s="7">
        <v>6240.49</v>
      </c>
      <c r="G147" s="8"/>
      <c r="H147" s="9"/>
      <c r="I147" s="8"/>
      <c r="J147" s="9"/>
      <c r="K147" s="10"/>
      <c r="L147" s="11">
        <f t="shared" ref="L147:O147" si="582">SUM(C147+G147)</f>
        <v>591236</v>
      </c>
      <c r="M147" s="12">
        <f t="shared" si="582"/>
        <v>3059.12</v>
      </c>
      <c r="N147" s="11">
        <f t="shared" si="582"/>
        <v>97885</v>
      </c>
      <c r="O147" s="12">
        <f t="shared" si="582"/>
        <v>6240.49</v>
      </c>
      <c r="P147" s="13">
        <f t="shared" si="1"/>
        <v>689121</v>
      </c>
      <c r="Q147" s="14">
        <f t="shared" si="2"/>
        <v>9299.61</v>
      </c>
      <c r="R147" s="15"/>
      <c r="S147" s="15"/>
      <c r="T147" s="16">
        <f t="shared" ref="T147:U147" si="583">R147-L147</f>
        <v>-591236</v>
      </c>
      <c r="U147" s="17">
        <f t="shared" si="583"/>
        <v>-3059.12</v>
      </c>
      <c r="V147" s="15"/>
      <c r="W147" s="15"/>
      <c r="X147" s="16">
        <f t="shared" ref="X147:Y147" si="584">V147-N147</f>
        <v>-97885</v>
      </c>
      <c r="Y147" s="17">
        <f t="shared" si="584"/>
        <v>-6240.49</v>
      </c>
      <c r="Z147" s="18">
        <f t="shared" ref="Z147:AA147" si="585">SUM(T147+X147)</f>
        <v>-689121</v>
      </c>
      <c r="AA147" s="19">
        <f t="shared" si="585"/>
        <v>-9299.61</v>
      </c>
      <c r="AB147" s="17"/>
    </row>
    <row r="148" spans="1:28" ht="20.25" customHeight="1">
      <c r="A148" s="5" t="s">
        <v>106</v>
      </c>
      <c r="B148" s="5" t="s">
        <v>30</v>
      </c>
      <c r="C148" s="6">
        <v>443422</v>
      </c>
      <c r="D148" s="7">
        <v>2121.12</v>
      </c>
      <c r="E148" s="6">
        <v>73412</v>
      </c>
      <c r="F148" s="7">
        <v>3922.86</v>
      </c>
      <c r="G148" s="8"/>
      <c r="H148" s="9"/>
      <c r="I148" s="8"/>
      <c r="J148" s="9"/>
      <c r="K148" s="10"/>
      <c r="L148" s="11">
        <f t="shared" ref="L148:O148" si="586">SUM(C148+G148)</f>
        <v>443422</v>
      </c>
      <c r="M148" s="12">
        <f t="shared" si="586"/>
        <v>2121.12</v>
      </c>
      <c r="N148" s="11">
        <f t="shared" si="586"/>
        <v>73412</v>
      </c>
      <c r="O148" s="12">
        <f t="shared" si="586"/>
        <v>3922.86</v>
      </c>
      <c r="P148" s="13">
        <f t="shared" si="1"/>
        <v>516834</v>
      </c>
      <c r="Q148" s="14">
        <f t="shared" si="2"/>
        <v>6043.98</v>
      </c>
      <c r="R148" s="15"/>
      <c r="S148" s="15"/>
      <c r="T148" s="16">
        <f t="shared" ref="T148:U148" si="587">R148-L148</f>
        <v>-443422</v>
      </c>
      <c r="U148" s="17">
        <f t="shared" si="587"/>
        <v>-2121.12</v>
      </c>
      <c r="V148" s="15"/>
      <c r="W148" s="15"/>
      <c r="X148" s="16">
        <f t="shared" ref="X148:Y148" si="588">V148-N148</f>
        <v>-73412</v>
      </c>
      <c r="Y148" s="17">
        <f t="shared" si="588"/>
        <v>-3922.86</v>
      </c>
      <c r="Z148" s="18">
        <f t="shared" ref="Z148:AA148" si="589">SUM(T148+X148)</f>
        <v>-516834</v>
      </c>
      <c r="AA148" s="19">
        <f t="shared" si="589"/>
        <v>-6043.98</v>
      </c>
      <c r="AB148" s="17"/>
    </row>
    <row r="149" spans="1:28" ht="20.25" customHeight="1">
      <c r="A149" s="5" t="s">
        <v>107</v>
      </c>
      <c r="B149" s="5" t="s">
        <v>27</v>
      </c>
      <c r="C149" s="6">
        <v>257072</v>
      </c>
      <c r="D149" s="7">
        <v>1511.94</v>
      </c>
      <c r="E149" s="6">
        <v>43230</v>
      </c>
      <c r="F149" s="7">
        <v>1767.24</v>
      </c>
      <c r="G149" s="8"/>
      <c r="H149" s="9"/>
      <c r="I149" s="8"/>
      <c r="J149" s="9"/>
      <c r="K149" s="10"/>
      <c r="L149" s="11">
        <f t="shared" ref="L149:O149" si="590">SUM(C149+G149)</f>
        <v>257072</v>
      </c>
      <c r="M149" s="12">
        <f t="shared" si="590"/>
        <v>1511.94</v>
      </c>
      <c r="N149" s="11">
        <f t="shared" si="590"/>
        <v>43230</v>
      </c>
      <c r="O149" s="12">
        <f t="shared" si="590"/>
        <v>1767.24</v>
      </c>
      <c r="P149" s="13">
        <f t="shared" si="1"/>
        <v>300302</v>
      </c>
      <c r="Q149" s="14">
        <f t="shared" si="2"/>
        <v>3279.1800000000003</v>
      </c>
      <c r="R149" s="15"/>
      <c r="S149" s="15"/>
      <c r="T149" s="16">
        <f t="shared" ref="T149:U149" si="591">R149-L149</f>
        <v>-257072</v>
      </c>
      <c r="U149" s="17">
        <f t="shared" si="591"/>
        <v>-1511.94</v>
      </c>
      <c r="V149" s="15"/>
      <c r="W149" s="15"/>
      <c r="X149" s="16">
        <f t="shared" ref="X149:Y149" si="592">V149-N149</f>
        <v>-43230</v>
      </c>
      <c r="Y149" s="17">
        <f t="shared" si="592"/>
        <v>-1767.24</v>
      </c>
      <c r="Z149" s="18">
        <f t="shared" ref="Z149:AA149" si="593">SUM(T149+X149)</f>
        <v>-300302</v>
      </c>
      <c r="AA149" s="19">
        <f t="shared" si="593"/>
        <v>-3279.1800000000003</v>
      </c>
      <c r="AB149" s="17"/>
    </row>
    <row r="150" spans="1:28" ht="20.25" customHeight="1">
      <c r="A150" s="5" t="s">
        <v>107</v>
      </c>
      <c r="B150" s="5" t="s">
        <v>35</v>
      </c>
      <c r="C150" s="6">
        <v>128537</v>
      </c>
      <c r="D150" s="7">
        <v>659.25</v>
      </c>
      <c r="E150" s="6">
        <v>21617</v>
      </c>
      <c r="F150" s="7">
        <v>788.14</v>
      </c>
      <c r="G150" s="8"/>
      <c r="H150" s="9"/>
      <c r="I150" s="8"/>
      <c r="J150" s="9"/>
      <c r="K150" s="10"/>
      <c r="L150" s="11">
        <f t="shared" ref="L150:O150" si="594">SUM(C150+G150)</f>
        <v>128537</v>
      </c>
      <c r="M150" s="12">
        <f t="shared" si="594"/>
        <v>659.25</v>
      </c>
      <c r="N150" s="11">
        <f t="shared" si="594"/>
        <v>21617</v>
      </c>
      <c r="O150" s="12">
        <f t="shared" si="594"/>
        <v>788.14</v>
      </c>
      <c r="P150" s="13">
        <f t="shared" si="1"/>
        <v>150154</v>
      </c>
      <c r="Q150" s="14">
        <f t="shared" si="2"/>
        <v>1447.3899999999999</v>
      </c>
      <c r="R150" s="15"/>
      <c r="S150" s="15"/>
      <c r="T150" s="16">
        <f t="shared" ref="T150:U150" si="595">R150-L150</f>
        <v>-128537</v>
      </c>
      <c r="U150" s="17">
        <f t="shared" si="595"/>
        <v>-659.25</v>
      </c>
      <c r="V150" s="15"/>
      <c r="W150" s="15"/>
      <c r="X150" s="16">
        <f t="shared" ref="X150:Y150" si="596">V150-N150</f>
        <v>-21617</v>
      </c>
      <c r="Y150" s="17">
        <f t="shared" si="596"/>
        <v>-788.14</v>
      </c>
      <c r="Z150" s="18">
        <f t="shared" ref="Z150:AA150" si="597">SUM(T150+X150)</f>
        <v>-150154</v>
      </c>
      <c r="AA150" s="19">
        <f t="shared" si="597"/>
        <v>-1447.3899999999999</v>
      </c>
      <c r="AB150" s="17"/>
    </row>
    <row r="151" spans="1:28" ht="20.25" customHeight="1">
      <c r="A151" s="5" t="s">
        <v>108</v>
      </c>
      <c r="B151" s="5" t="s">
        <v>27</v>
      </c>
      <c r="C151" s="6">
        <v>1529566</v>
      </c>
      <c r="D151" s="7">
        <v>5660.25</v>
      </c>
      <c r="E151" s="6">
        <v>146379</v>
      </c>
      <c r="F151" s="7">
        <v>6811.09</v>
      </c>
      <c r="G151" s="8"/>
      <c r="H151" s="9"/>
      <c r="I151" s="8"/>
      <c r="J151" s="9"/>
      <c r="K151" s="10"/>
      <c r="L151" s="11">
        <f t="shared" ref="L151:O151" si="598">SUM(C151+G151)</f>
        <v>1529566</v>
      </c>
      <c r="M151" s="12">
        <f t="shared" si="598"/>
        <v>5660.25</v>
      </c>
      <c r="N151" s="11">
        <f t="shared" si="598"/>
        <v>146379</v>
      </c>
      <c r="O151" s="12">
        <f t="shared" si="598"/>
        <v>6811.09</v>
      </c>
      <c r="P151" s="13">
        <f t="shared" si="1"/>
        <v>1675945</v>
      </c>
      <c r="Q151" s="14">
        <f t="shared" si="2"/>
        <v>12471.34</v>
      </c>
      <c r="R151" s="15"/>
      <c r="S151" s="15"/>
      <c r="T151" s="16">
        <f t="shared" ref="T151:U151" si="599">R151-L151</f>
        <v>-1529566</v>
      </c>
      <c r="U151" s="17">
        <f t="shared" si="599"/>
        <v>-5660.25</v>
      </c>
      <c r="V151" s="15"/>
      <c r="W151" s="15"/>
      <c r="X151" s="16">
        <f t="shared" ref="X151:Y151" si="600">V151-N151</f>
        <v>-146379</v>
      </c>
      <c r="Y151" s="17">
        <f t="shared" si="600"/>
        <v>-6811.09</v>
      </c>
      <c r="Z151" s="18">
        <f t="shared" ref="Z151:AA151" si="601">SUM(T151+X151)</f>
        <v>-1675945</v>
      </c>
      <c r="AA151" s="19">
        <f t="shared" si="601"/>
        <v>-12471.34</v>
      </c>
      <c r="AB151" s="17"/>
    </row>
    <row r="152" spans="1:28" ht="20.25" customHeight="1">
      <c r="A152" s="5" t="s">
        <v>108</v>
      </c>
      <c r="B152" s="5" t="s">
        <v>35</v>
      </c>
      <c r="C152" s="6">
        <v>764784</v>
      </c>
      <c r="D152" s="7">
        <v>2719.13</v>
      </c>
      <c r="E152" s="6">
        <v>73187</v>
      </c>
      <c r="F152" s="7">
        <v>2909.79</v>
      </c>
      <c r="G152" s="8"/>
      <c r="H152" s="9"/>
      <c r="I152" s="8"/>
      <c r="J152" s="9"/>
      <c r="K152" s="10"/>
      <c r="L152" s="11">
        <f t="shared" ref="L152:O152" si="602">SUM(C152+G152)</f>
        <v>764784</v>
      </c>
      <c r="M152" s="12">
        <f t="shared" si="602"/>
        <v>2719.13</v>
      </c>
      <c r="N152" s="11">
        <f t="shared" si="602"/>
        <v>73187</v>
      </c>
      <c r="O152" s="12">
        <f t="shared" si="602"/>
        <v>2909.79</v>
      </c>
      <c r="P152" s="13">
        <f t="shared" si="1"/>
        <v>837971</v>
      </c>
      <c r="Q152" s="14">
        <f t="shared" si="2"/>
        <v>5628.92</v>
      </c>
      <c r="R152" s="15"/>
      <c r="S152" s="15"/>
      <c r="T152" s="16">
        <f t="shared" ref="T152:U152" si="603">R152-L152</f>
        <v>-764784</v>
      </c>
      <c r="U152" s="17">
        <f t="shared" si="603"/>
        <v>-2719.13</v>
      </c>
      <c r="V152" s="15"/>
      <c r="W152" s="15"/>
      <c r="X152" s="16">
        <f t="shared" ref="X152:Y152" si="604">V152-N152</f>
        <v>-73187</v>
      </c>
      <c r="Y152" s="17">
        <f t="shared" si="604"/>
        <v>-2909.79</v>
      </c>
      <c r="Z152" s="18">
        <f t="shared" ref="Z152:AA152" si="605">SUM(T152+X152)</f>
        <v>-837971</v>
      </c>
      <c r="AA152" s="19">
        <f t="shared" si="605"/>
        <v>-5628.92</v>
      </c>
      <c r="AB152" s="17"/>
    </row>
    <row r="153" spans="1:28" ht="20.25" customHeight="1">
      <c r="A153" s="4" t="s">
        <v>109</v>
      </c>
      <c r="B153" s="5" t="s">
        <v>27</v>
      </c>
      <c r="C153" s="6">
        <v>2538482</v>
      </c>
      <c r="D153" s="7">
        <v>9677.76</v>
      </c>
      <c r="E153" s="6">
        <v>335000</v>
      </c>
      <c r="F153" s="7">
        <v>14350.16</v>
      </c>
      <c r="G153" s="8"/>
      <c r="H153" s="9"/>
      <c r="I153" s="8"/>
      <c r="J153" s="9"/>
      <c r="K153" s="10"/>
      <c r="L153" s="11">
        <f t="shared" ref="L153:O153" si="606">SUM(C153+G153)</f>
        <v>2538482</v>
      </c>
      <c r="M153" s="12">
        <f t="shared" si="606"/>
        <v>9677.76</v>
      </c>
      <c r="N153" s="11">
        <f t="shared" si="606"/>
        <v>335000</v>
      </c>
      <c r="O153" s="12">
        <f t="shared" si="606"/>
        <v>14350.16</v>
      </c>
      <c r="P153" s="13">
        <f t="shared" si="1"/>
        <v>2873482</v>
      </c>
      <c r="Q153" s="14">
        <f t="shared" si="2"/>
        <v>24027.919999999998</v>
      </c>
      <c r="R153" s="23"/>
      <c r="S153" s="23"/>
      <c r="T153" s="16">
        <f t="shared" ref="T153:U153" si="607">R153-L153</f>
        <v>-2538482</v>
      </c>
      <c r="U153" s="17">
        <f t="shared" si="607"/>
        <v>-9677.76</v>
      </c>
      <c r="V153" s="15"/>
      <c r="W153" s="15"/>
      <c r="X153" s="16">
        <f t="shared" ref="X153:Y153" si="608">V153-N153</f>
        <v>-335000</v>
      </c>
      <c r="Y153" s="17">
        <f t="shared" si="608"/>
        <v>-14350.16</v>
      </c>
      <c r="Z153" s="18">
        <f t="shared" ref="Z153:AA153" si="609">SUM(T153+X153)</f>
        <v>-2873482</v>
      </c>
      <c r="AA153" s="19">
        <f t="shared" si="609"/>
        <v>-24027.919999999998</v>
      </c>
      <c r="AB153" s="17"/>
    </row>
    <row r="154" spans="1:28" ht="20.25" customHeight="1">
      <c r="A154" s="4" t="s">
        <v>109</v>
      </c>
      <c r="B154" s="5" t="s">
        <v>41</v>
      </c>
      <c r="C154" s="6">
        <v>1269239</v>
      </c>
      <c r="D154" s="7">
        <v>4544.96</v>
      </c>
      <c r="E154" s="6">
        <v>167500</v>
      </c>
      <c r="F154" s="7">
        <v>6381.75</v>
      </c>
      <c r="G154" s="8"/>
      <c r="H154" s="9"/>
      <c r="I154" s="8"/>
      <c r="J154" s="9"/>
      <c r="K154" s="10"/>
      <c r="L154" s="11">
        <f t="shared" ref="L154:O154" si="610">SUM(C154+G154)</f>
        <v>1269239</v>
      </c>
      <c r="M154" s="12">
        <f t="shared" si="610"/>
        <v>4544.96</v>
      </c>
      <c r="N154" s="11">
        <f t="shared" si="610"/>
        <v>167500</v>
      </c>
      <c r="O154" s="12">
        <f t="shared" si="610"/>
        <v>6381.75</v>
      </c>
      <c r="P154" s="13">
        <f t="shared" si="1"/>
        <v>1436739</v>
      </c>
      <c r="Q154" s="14">
        <f t="shared" si="2"/>
        <v>10926.71</v>
      </c>
      <c r="R154" s="23"/>
      <c r="S154" s="23"/>
      <c r="T154" s="16">
        <f t="shared" ref="T154:U154" si="611">R154-L154</f>
        <v>-1269239</v>
      </c>
      <c r="U154" s="17">
        <f t="shared" si="611"/>
        <v>-4544.96</v>
      </c>
      <c r="V154" s="15"/>
      <c r="W154" s="15"/>
      <c r="X154" s="16">
        <f t="shared" ref="X154:Y154" si="612">V154-N154</f>
        <v>-167500</v>
      </c>
      <c r="Y154" s="17">
        <f t="shared" si="612"/>
        <v>-6381.75</v>
      </c>
      <c r="Z154" s="18">
        <f t="shared" ref="Z154:AA154" si="613">SUM(T154+X154)</f>
        <v>-1436739</v>
      </c>
      <c r="AA154" s="19">
        <f t="shared" si="613"/>
        <v>-10926.71</v>
      </c>
      <c r="AB154" s="17"/>
    </row>
    <row r="155" spans="1:28" ht="20.25" customHeight="1">
      <c r="A155" s="4" t="s">
        <v>110</v>
      </c>
      <c r="B155" s="4" t="s">
        <v>27</v>
      </c>
      <c r="C155" s="24"/>
      <c r="D155" s="25"/>
      <c r="E155" s="24"/>
      <c r="F155" s="25"/>
      <c r="G155" s="8"/>
      <c r="H155" s="9"/>
      <c r="I155" s="8"/>
      <c r="J155" s="9"/>
      <c r="K155" s="10"/>
      <c r="L155" s="11">
        <f t="shared" ref="L155:O155" si="614">SUM(C155+G155)</f>
        <v>0</v>
      </c>
      <c r="M155" s="12">
        <f t="shared" si="614"/>
        <v>0</v>
      </c>
      <c r="N155" s="11">
        <f t="shared" si="614"/>
        <v>0</v>
      </c>
      <c r="O155" s="12">
        <f t="shared" si="614"/>
        <v>0</v>
      </c>
      <c r="P155" s="13">
        <f t="shared" si="1"/>
        <v>0</v>
      </c>
      <c r="Q155" s="14">
        <f t="shared" si="2"/>
        <v>0</v>
      </c>
      <c r="R155" s="15"/>
      <c r="S155" s="15"/>
      <c r="T155" s="16">
        <f t="shared" ref="T155:U155" si="615">R155-L155</f>
        <v>0</v>
      </c>
      <c r="U155" s="17">
        <f t="shared" si="615"/>
        <v>0</v>
      </c>
      <c r="V155" s="15"/>
      <c r="W155" s="15"/>
      <c r="X155" s="16">
        <f t="shared" ref="X155:Y155" si="616">V155-N155</f>
        <v>0</v>
      </c>
      <c r="Y155" s="17">
        <f t="shared" si="616"/>
        <v>0</v>
      </c>
      <c r="Z155" s="18">
        <f t="shared" ref="Z155:AA155" si="617">SUM(T155+X155)</f>
        <v>0</v>
      </c>
      <c r="AA155" s="19">
        <f t="shared" si="617"/>
        <v>0</v>
      </c>
      <c r="AB155" s="17"/>
    </row>
    <row r="156" spans="1:28" ht="20.25" customHeight="1">
      <c r="A156" s="4" t="s">
        <v>110</v>
      </c>
      <c r="B156" s="4" t="s">
        <v>28</v>
      </c>
      <c r="C156" s="24"/>
      <c r="D156" s="25"/>
      <c r="E156" s="24"/>
      <c r="F156" s="25"/>
      <c r="G156" s="8"/>
      <c r="H156" s="9"/>
      <c r="I156" s="8"/>
      <c r="J156" s="9"/>
      <c r="K156" s="10"/>
      <c r="L156" s="11">
        <f t="shared" ref="L156:O156" si="618">SUM(C156+G156)</f>
        <v>0</v>
      </c>
      <c r="M156" s="12">
        <f t="shared" si="618"/>
        <v>0</v>
      </c>
      <c r="N156" s="11">
        <f t="shared" si="618"/>
        <v>0</v>
      </c>
      <c r="O156" s="12">
        <f t="shared" si="618"/>
        <v>0</v>
      </c>
      <c r="P156" s="13">
        <f t="shared" si="1"/>
        <v>0</v>
      </c>
      <c r="Q156" s="14">
        <f t="shared" si="2"/>
        <v>0</v>
      </c>
      <c r="R156" s="15"/>
      <c r="S156" s="15"/>
      <c r="T156" s="16">
        <f t="shared" ref="T156:U156" si="619">R156-L156</f>
        <v>0</v>
      </c>
      <c r="U156" s="17">
        <f t="shared" si="619"/>
        <v>0</v>
      </c>
      <c r="V156" s="15"/>
      <c r="W156" s="15"/>
      <c r="X156" s="16">
        <f t="shared" ref="X156:Y156" si="620">V156-N156</f>
        <v>0</v>
      </c>
      <c r="Y156" s="17">
        <f t="shared" si="620"/>
        <v>0</v>
      </c>
      <c r="Z156" s="18">
        <f t="shared" ref="Z156:AA156" si="621">SUM(T156+X156)</f>
        <v>0</v>
      </c>
      <c r="AA156" s="19">
        <f t="shared" si="621"/>
        <v>0</v>
      </c>
      <c r="AB156" s="17"/>
    </row>
    <row r="157" spans="1:28" ht="20.25" customHeight="1">
      <c r="A157" s="4" t="s">
        <v>111</v>
      </c>
      <c r="B157" s="5" t="s">
        <v>27</v>
      </c>
      <c r="C157" s="32">
        <v>39500</v>
      </c>
      <c r="D157" s="7">
        <v>126.8</v>
      </c>
      <c r="E157" s="32">
        <v>24500</v>
      </c>
      <c r="F157" s="7">
        <v>955.5</v>
      </c>
      <c r="G157" s="8"/>
      <c r="H157" s="9"/>
      <c r="I157" s="8"/>
      <c r="J157" s="9"/>
      <c r="K157" s="10"/>
      <c r="L157" s="11">
        <f t="shared" ref="L157:O157" si="622">SUM(C157+G157)</f>
        <v>39500</v>
      </c>
      <c r="M157" s="12">
        <f t="shared" si="622"/>
        <v>126.8</v>
      </c>
      <c r="N157" s="11">
        <f t="shared" si="622"/>
        <v>24500</v>
      </c>
      <c r="O157" s="12">
        <f t="shared" si="622"/>
        <v>955.5</v>
      </c>
      <c r="P157" s="13">
        <f t="shared" si="1"/>
        <v>64000</v>
      </c>
      <c r="Q157" s="14">
        <f t="shared" si="2"/>
        <v>1082.3</v>
      </c>
      <c r="R157" s="15"/>
      <c r="S157" s="15"/>
      <c r="T157" s="16">
        <f t="shared" ref="T157:U157" si="623">R157-L157</f>
        <v>-39500</v>
      </c>
      <c r="U157" s="17">
        <f t="shared" si="623"/>
        <v>-126.8</v>
      </c>
      <c r="V157" s="15"/>
      <c r="W157" s="15"/>
      <c r="X157" s="16">
        <f t="shared" ref="X157:Y157" si="624">V157-N157</f>
        <v>-24500</v>
      </c>
      <c r="Y157" s="17">
        <f t="shared" si="624"/>
        <v>-955.5</v>
      </c>
      <c r="Z157" s="18">
        <f t="shared" ref="Z157:AA157" si="625">SUM(T157+X157)</f>
        <v>-64000</v>
      </c>
      <c r="AA157" s="19">
        <f t="shared" si="625"/>
        <v>-1082.3</v>
      </c>
      <c r="AB157" s="17"/>
    </row>
    <row r="158" spans="1:28" ht="20.25" customHeight="1">
      <c r="A158" s="4" t="s">
        <v>111</v>
      </c>
      <c r="B158" s="5" t="s">
        <v>35</v>
      </c>
      <c r="C158" s="32">
        <v>19750</v>
      </c>
      <c r="D158" s="7">
        <v>63.4</v>
      </c>
      <c r="E158" s="32">
        <v>12250</v>
      </c>
      <c r="F158" s="7">
        <v>430.1</v>
      </c>
      <c r="G158" s="8"/>
      <c r="H158" s="9"/>
      <c r="I158" s="8"/>
      <c r="J158" s="9"/>
      <c r="K158" s="10"/>
      <c r="L158" s="11">
        <f t="shared" ref="L158:O158" si="626">SUM(C158+G158)</f>
        <v>19750</v>
      </c>
      <c r="M158" s="12">
        <f t="shared" si="626"/>
        <v>63.4</v>
      </c>
      <c r="N158" s="11">
        <f t="shared" si="626"/>
        <v>12250</v>
      </c>
      <c r="O158" s="12">
        <f t="shared" si="626"/>
        <v>430.1</v>
      </c>
      <c r="P158" s="13">
        <f t="shared" si="1"/>
        <v>32000</v>
      </c>
      <c r="Q158" s="14">
        <f t="shared" si="2"/>
        <v>493.5</v>
      </c>
      <c r="R158" s="15"/>
      <c r="S158" s="15"/>
      <c r="T158" s="16">
        <f t="shared" ref="T158:U158" si="627">R158-L158</f>
        <v>-19750</v>
      </c>
      <c r="U158" s="17">
        <f t="shared" si="627"/>
        <v>-63.4</v>
      </c>
      <c r="V158" s="15"/>
      <c r="W158" s="15"/>
      <c r="X158" s="16">
        <f t="shared" ref="X158:Y158" si="628">V158-N158</f>
        <v>-12250</v>
      </c>
      <c r="Y158" s="17">
        <f t="shared" si="628"/>
        <v>-430.1</v>
      </c>
      <c r="Z158" s="18">
        <f t="shared" ref="Z158:AA158" si="629">SUM(T158+X158)</f>
        <v>-32000</v>
      </c>
      <c r="AA158" s="19">
        <f t="shared" si="629"/>
        <v>-493.5</v>
      </c>
      <c r="AB158" s="17"/>
    </row>
    <row r="159" spans="1:28" ht="20.25" customHeight="1">
      <c r="A159" s="5" t="s">
        <v>112</v>
      </c>
      <c r="B159" s="5" t="s">
        <v>27</v>
      </c>
      <c r="C159" s="6">
        <v>15075</v>
      </c>
      <c r="D159" s="7">
        <v>63.16</v>
      </c>
      <c r="E159" s="27">
        <v>0</v>
      </c>
      <c r="F159" s="7">
        <v>0</v>
      </c>
      <c r="G159" s="8"/>
      <c r="H159" s="9"/>
      <c r="I159" s="8"/>
      <c r="J159" s="9"/>
      <c r="K159" s="10"/>
      <c r="L159" s="11">
        <f t="shared" ref="L159:O159" si="630">SUM(C159+G159)</f>
        <v>15075</v>
      </c>
      <c r="M159" s="12">
        <f t="shared" si="630"/>
        <v>63.16</v>
      </c>
      <c r="N159" s="11">
        <f t="shared" si="630"/>
        <v>0</v>
      </c>
      <c r="O159" s="12">
        <f t="shared" si="630"/>
        <v>0</v>
      </c>
      <c r="P159" s="13">
        <f t="shared" si="1"/>
        <v>15075</v>
      </c>
      <c r="Q159" s="14">
        <f t="shared" si="2"/>
        <v>63.16</v>
      </c>
      <c r="R159" s="15"/>
      <c r="S159" s="15"/>
      <c r="T159" s="16">
        <f t="shared" ref="T159:U159" si="631">R159-L159</f>
        <v>-15075</v>
      </c>
      <c r="U159" s="17">
        <f t="shared" si="631"/>
        <v>-63.16</v>
      </c>
      <c r="V159" s="15"/>
      <c r="W159" s="15"/>
      <c r="X159" s="16">
        <f t="shared" ref="X159:Y159" si="632">V159-N159</f>
        <v>0</v>
      </c>
      <c r="Y159" s="17">
        <f t="shared" si="632"/>
        <v>0</v>
      </c>
      <c r="Z159" s="18">
        <f t="shared" ref="Z159:AA159" si="633">SUM(T159+X159)</f>
        <v>-15075</v>
      </c>
      <c r="AA159" s="19">
        <f t="shared" si="633"/>
        <v>-63.16</v>
      </c>
      <c r="AB159" s="17"/>
    </row>
    <row r="160" spans="1:28" ht="20.25" customHeight="1">
      <c r="A160" s="5" t="s">
        <v>112</v>
      </c>
      <c r="B160" s="5" t="s">
        <v>35</v>
      </c>
      <c r="C160" s="32">
        <v>7537</v>
      </c>
      <c r="D160" s="33">
        <v>31.58</v>
      </c>
      <c r="E160" s="32">
        <v>0</v>
      </c>
      <c r="F160" s="7">
        <v>0</v>
      </c>
      <c r="G160" s="28"/>
      <c r="H160" s="9"/>
      <c r="I160" s="28"/>
      <c r="J160" s="9"/>
      <c r="K160" s="10"/>
      <c r="L160" s="11">
        <f t="shared" ref="L160:O160" si="634">SUM(C160+G160)</f>
        <v>7537</v>
      </c>
      <c r="M160" s="12">
        <f t="shared" si="634"/>
        <v>31.58</v>
      </c>
      <c r="N160" s="11">
        <f t="shared" si="634"/>
        <v>0</v>
      </c>
      <c r="O160" s="12">
        <f t="shared" si="634"/>
        <v>0</v>
      </c>
      <c r="P160" s="13">
        <f t="shared" si="1"/>
        <v>7537</v>
      </c>
      <c r="Q160" s="14">
        <f t="shared" si="2"/>
        <v>31.58</v>
      </c>
      <c r="R160" s="15"/>
      <c r="S160" s="15"/>
      <c r="T160" s="16">
        <f t="shared" ref="T160:U160" si="635">R160-L160</f>
        <v>-7537</v>
      </c>
      <c r="U160" s="17">
        <f t="shared" si="635"/>
        <v>-31.58</v>
      </c>
      <c r="V160" s="15"/>
      <c r="W160" s="15"/>
      <c r="X160" s="16">
        <f t="shared" ref="X160:Y160" si="636">V160-N160</f>
        <v>0</v>
      </c>
      <c r="Y160" s="17">
        <f t="shared" si="636"/>
        <v>0</v>
      </c>
      <c r="Z160" s="18">
        <f t="shared" ref="Z160:AA160" si="637">SUM(T160+X160)</f>
        <v>-7537</v>
      </c>
      <c r="AA160" s="19">
        <f t="shared" si="637"/>
        <v>-31.58</v>
      </c>
      <c r="AB160" s="17"/>
    </row>
    <row r="161" spans="1:28" ht="20.25" customHeight="1">
      <c r="A161" s="34"/>
      <c r="B161" s="34"/>
      <c r="C161" s="35">
        <f t="shared" ref="C161:J161" si="638">SUM(C2:C160)</f>
        <v>127632539</v>
      </c>
      <c r="D161" s="36">
        <f t="shared" si="638"/>
        <v>542398.19999999984</v>
      </c>
      <c r="E161" s="35">
        <f t="shared" si="638"/>
        <v>12966978</v>
      </c>
      <c r="F161" s="36">
        <f t="shared" si="638"/>
        <v>609927.96999999986</v>
      </c>
      <c r="G161" s="35">
        <f t="shared" si="638"/>
        <v>0</v>
      </c>
      <c r="H161" s="36">
        <f t="shared" si="638"/>
        <v>0</v>
      </c>
      <c r="I161" s="35">
        <f t="shared" si="638"/>
        <v>0</v>
      </c>
      <c r="J161" s="36">
        <f t="shared" si="638"/>
        <v>0</v>
      </c>
      <c r="K161" s="34"/>
      <c r="L161" s="35">
        <f t="shared" ref="L161:AA161" si="639">SUM(L2:L160)</f>
        <v>127632539</v>
      </c>
      <c r="M161" s="36">
        <f t="shared" si="639"/>
        <v>542398.19999999984</v>
      </c>
      <c r="N161" s="35">
        <f t="shared" si="639"/>
        <v>12966978</v>
      </c>
      <c r="O161" s="36">
        <f t="shared" si="639"/>
        <v>609927.96999999986</v>
      </c>
      <c r="P161" s="35">
        <f t="shared" si="639"/>
        <v>140599517</v>
      </c>
      <c r="Q161" s="36">
        <f t="shared" si="639"/>
        <v>1152326.17</v>
      </c>
      <c r="R161" s="35">
        <f t="shared" si="639"/>
        <v>800736</v>
      </c>
      <c r="S161" s="36">
        <f t="shared" si="639"/>
        <v>4257.0599999999995</v>
      </c>
      <c r="T161" s="35">
        <f t="shared" si="639"/>
        <v>-126831803</v>
      </c>
      <c r="U161" s="36">
        <f t="shared" si="639"/>
        <v>-538141.13999999978</v>
      </c>
      <c r="V161" s="35">
        <f t="shared" si="639"/>
        <v>233408</v>
      </c>
      <c r="W161" s="36">
        <f t="shared" si="639"/>
        <v>10159.15</v>
      </c>
      <c r="X161" s="35">
        <f t="shared" si="639"/>
        <v>-12733570</v>
      </c>
      <c r="Y161" s="36">
        <f t="shared" si="639"/>
        <v>-599768.8199999996</v>
      </c>
      <c r="Z161" s="37">
        <f t="shared" si="639"/>
        <v>-139565373</v>
      </c>
      <c r="AA161" s="37">
        <f t="shared" si="639"/>
        <v>-1137909.96</v>
      </c>
      <c r="AB161" s="35"/>
    </row>
    <row r="162" spans="1:28" ht="20.2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38"/>
      <c r="M162" s="38"/>
      <c r="N162" s="38"/>
      <c r="O162" s="38"/>
      <c r="P162" s="10"/>
      <c r="Q162" s="38"/>
      <c r="R162" s="10"/>
      <c r="S162" s="10"/>
      <c r="T162" s="10"/>
      <c r="U162" s="10"/>
      <c r="V162" s="10"/>
      <c r="W162" s="10"/>
      <c r="X162" s="10"/>
      <c r="Y162" s="10"/>
      <c r="Z162" s="39"/>
      <c r="AA162" s="39"/>
      <c r="AB162" s="10"/>
    </row>
    <row r="163" spans="1:28" ht="20.2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38"/>
      <c r="M163" s="38"/>
      <c r="N163" s="38"/>
      <c r="O163" s="38"/>
      <c r="P163" s="10"/>
      <c r="Q163" s="38"/>
      <c r="R163" s="10"/>
      <c r="S163" s="10"/>
      <c r="T163" s="10"/>
      <c r="U163" s="10"/>
      <c r="V163" s="10"/>
      <c r="W163" s="10"/>
      <c r="X163" s="10"/>
      <c r="Y163" s="10"/>
      <c r="Z163" s="39"/>
      <c r="AA163" s="39"/>
      <c r="AB163" s="10"/>
    </row>
    <row r="164" spans="1:28" ht="20.2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38"/>
      <c r="M164" s="38"/>
      <c r="N164" s="38"/>
      <c r="O164" s="38"/>
      <c r="P164" s="10"/>
      <c r="Q164" s="38"/>
      <c r="R164" s="10"/>
      <c r="S164" s="10"/>
      <c r="T164" s="10"/>
      <c r="U164" s="10"/>
      <c r="V164" s="10"/>
      <c r="W164" s="10"/>
      <c r="X164" s="10"/>
      <c r="Y164" s="10"/>
      <c r="Z164" s="39"/>
      <c r="AA164" s="39"/>
      <c r="AB164" s="10"/>
    </row>
    <row r="165" spans="1:28" ht="20.2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38"/>
      <c r="M165" s="38"/>
      <c r="N165" s="38"/>
      <c r="O165" s="38"/>
      <c r="P165" s="10"/>
      <c r="Q165" s="38"/>
      <c r="R165" s="10"/>
      <c r="S165" s="10"/>
      <c r="T165" s="10"/>
      <c r="U165" s="10"/>
      <c r="V165" s="10"/>
      <c r="W165" s="10"/>
      <c r="X165" s="10"/>
      <c r="Y165" s="10"/>
      <c r="Z165" s="39"/>
      <c r="AA165" s="39"/>
      <c r="AB165" s="10"/>
    </row>
    <row r="166" spans="1:28" ht="20.2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38"/>
      <c r="M166" s="38"/>
      <c r="N166" s="38"/>
      <c r="O166" s="38"/>
      <c r="P166" s="10"/>
      <c r="Q166" s="38"/>
      <c r="R166" s="10"/>
      <c r="S166" s="10"/>
      <c r="T166" s="10"/>
      <c r="U166" s="10"/>
      <c r="V166" s="10"/>
      <c r="W166" s="10"/>
      <c r="X166" s="10"/>
      <c r="Y166" s="10"/>
      <c r="Z166" s="39"/>
      <c r="AA166" s="39"/>
      <c r="AB166" s="10"/>
    </row>
    <row r="167" spans="1:28" ht="20.2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38"/>
      <c r="M167" s="38"/>
      <c r="N167" s="38"/>
      <c r="O167" s="38"/>
      <c r="P167" s="10"/>
      <c r="Q167" s="38"/>
      <c r="R167" s="10"/>
      <c r="S167" s="10"/>
      <c r="T167" s="10"/>
      <c r="U167" s="10"/>
      <c r="V167" s="10"/>
      <c r="W167" s="10"/>
      <c r="X167" s="10"/>
      <c r="Y167" s="10"/>
      <c r="Z167" s="39"/>
      <c r="AA167" s="39"/>
      <c r="AB167" s="10"/>
    </row>
    <row r="168" spans="1:28" ht="20.2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38"/>
      <c r="M168" s="38"/>
      <c r="N168" s="38"/>
      <c r="O168" s="38"/>
      <c r="P168" s="10"/>
      <c r="Q168" s="38"/>
      <c r="R168" s="10"/>
      <c r="S168" s="10"/>
      <c r="T168" s="10"/>
      <c r="U168" s="10"/>
      <c r="V168" s="10"/>
      <c r="W168" s="10"/>
      <c r="X168" s="10"/>
      <c r="Y168" s="10"/>
      <c r="Z168" s="39"/>
      <c r="AA168" s="39"/>
      <c r="AB168" s="10"/>
    </row>
    <row r="169" spans="1:28" ht="20.2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38"/>
      <c r="M169" s="38"/>
      <c r="N169" s="38"/>
      <c r="O169" s="38"/>
      <c r="P169" s="10"/>
      <c r="Q169" s="38"/>
      <c r="R169" s="10"/>
      <c r="S169" s="10"/>
      <c r="T169" s="10"/>
      <c r="U169" s="10"/>
      <c r="V169" s="10"/>
      <c r="W169" s="10"/>
      <c r="X169" s="10"/>
      <c r="Y169" s="10"/>
      <c r="Z169" s="39"/>
      <c r="AA169" s="39"/>
      <c r="AB169" s="10"/>
    </row>
    <row r="170" spans="1:28" ht="20.2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38"/>
      <c r="M170" s="38"/>
      <c r="N170" s="38"/>
      <c r="O170" s="38"/>
      <c r="P170" s="10"/>
      <c r="Q170" s="38"/>
      <c r="R170" s="10"/>
      <c r="S170" s="10"/>
      <c r="T170" s="10"/>
      <c r="U170" s="10"/>
      <c r="V170" s="10"/>
      <c r="W170" s="10"/>
      <c r="X170" s="10"/>
      <c r="Y170" s="10"/>
      <c r="Z170" s="39"/>
      <c r="AA170" s="39"/>
      <c r="AB170" s="10"/>
    </row>
    <row r="171" spans="1:28" ht="20.2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38"/>
      <c r="M171" s="38"/>
      <c r="N171" s="38"/>
      <c r="O171" s="38"/>
      <c r="P171" s="10"/>
      <c r="Q171" s="38"/>
      <c r="R171" s="10"/>
      <c r="S171" s="10"/>
      <c r="T171" s="10"/>
      <c r="U171" s="10"/>
      <c r="V171" s="10"/>
      <c r="W171" s="10"/>
      <c r="X171" s="10"/>
      <c r="Y171" s="10"/>
      <c r="Z171" s="39"/>
      <c r="AA171" s="39"/>
      <c r="AB171" s="10"/>
    </row>
    <row r="172" spans="1:28" ht="20.2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38"/>
      <c r="M172" s="38"/>
      <c r="N172" s="38"/>
      <c r="O172" s="38"/>
      <c r="P172" s="10"/>
      <c r="Q172" s="38"/>
      <c r="R172" s="10"/>
      <c r="S172" s="10"/>
      <c r="T172" s="10"/>
      <c r="U172" s="10"/>
      <c r="V172" s="10"/>
      <c r="W172" s="10"/>
      <c r="X172" s="10"/>
      <c r="Y172" s="10"/>
      <c r="Z172" s="39"/>
      <c r="AA172" s="39"/>
      <c r="AB172" s="10"/>
    </row>
    <row r="173" spans="1:28" ht="20.2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38"/>
      <c r="M173" s="38"/>
      <c r="N173" s="38"/>
      <c r="O173" s="38"/>
      <c r="P173" s="10"/>
      <c r="Q173" s="38"/>
      <c r="R173" s="10"/>
      <c r="S173" s="10"/>
      <c r="T173" s="10"/>
      <c r="U173" s="10"/>
      <c r="V173" s="10"/>
      <c r="W173" s="10"/>
      <c r="X173" s="10"/>
      <c r="Y173" s="10"/>
      <c r="Z173" s="39"/>
      <c r="AA173" s="39"/>
      <c r="AB173" s="10"/>
    </row>
    <row r="174" spans="1:28" ht="20.2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38"/>
      <c r="M174" s="38"/>
      <c r="N174" s="38"/>
      <c r="O174" s="38"/>
      <c r="P174" s="10"/>
      <c r="Q174" s="38"/>
      <c r="R174" s="10"/>
      <c r="S174" s="10"/>
      <c r="T174" s="10"/>
      <c r="U174" s="10"/>
      <c r="V174" s="10"/>
      <c r="W174" s="10"/>
      <c r="X174" s="10"/>
      <c r="Y174" s="10"/>
      <c r="Z174" s="39"/>
      <c r="AA174" s="39"/>
      <c r="AB174" s="10"/>
    </row>
    <row r="175" spans="1:28" ht="20.2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38"/>
      <c r="M175" s="38"/>
      <c r="N175" s="38"/>
      <c r="O175" s="38"/>
      <c r="P175" s="10"/>
      <c r="Q175" s="38"/>
      <c r="R175" s="10"/>
      <c r="S175" s="10"/>
      <c r="T175" s="10"/>
      <c r="U175" s="10"/>
      <c r="V175" s="10"/>
      <c r="W175" s="10"/>
      <c r="X175" s="10"/>
      <c r="Y175" s="10"/>
      <c r="Z175" s="39"/>
      <c r="AA175" s="39"/>
      <c r="AB175" s="10"/>
    </row>
    <row r="176" spans="1:28" ht="20.2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38"/>
      <c r="M176" s="38"/>
      <c r="N176" s="38"/>
      <c r="O176" s="38"/>
      <c r="P176" s="10"/>
      <c r="Q176" s="38"/>
      <c r="R176" s="10"/>
      <c r="S176" s="10"/>
      <c r="T176" s="10"/>
      <c r="U176" s="10"/>
      <c r="V176" s="10"/>
      <c r="W176" s="10"/>
      <c r="X176" s="10"/>
      <c r="Y176" s="10"/>
      <c r="Z176" s="39"/>
      <c r="AA176" s="39"/>
      <c r="AB176" s="10"/>
    </row>
    <row r="177" spans="1:28" ht="20.2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38"/>
      <c r="M177" s="38"/>
      <c r="N177" s="38"/>
      <c r="O177" s="38"/>
      <c r="P177" s="10"/>
      <c r="Q177" s="38"/>
      <c r="R177" s="10"/>
      <c r="S177" s="10"/>
      <c r="T177" s="10"/>
      <c r="U177" s="10"/>
      <c r="V177" s="10"/>
      <c r="W177" s="10"/>
      <c r="X177" s="10"/>
      <c r="Y177" s="10"/>
      <c r="Z177" s="39"/>
      <c r="AA177" s="39"/>
      <c r="AB177" s="10"/>
    </row>
    <row r="178" spans="1:28" ht="20.2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38"/>
      <c r="M178" s="38"/>
      <c r="N178" s="38"/>
      <c r="O178" s="38"/>
      <c r="P178" s="10"/>
      <c r="Q178" s="38"/>
      <c r="R178" s="10"/>
      <c r="S178" s="10"/>
      <c r="T178" s="10"/>
      <c r="U178" s="10"/>
      <c r="V178" s="10"/>
      <c r="W178" s="10"/>
      <c r="X178" s="10"/>
      <c r="Y178" s="10"/>
      <c r="Z178" s="39"/>
      <c r="AA178" s="39"/>
      <c r="AB178" s="10"/>
    </row>
    <row r="179" spans="1:28" ht="20.2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38"/>
      <c r="M179" s="38"/>
      <c r="N179" s="38"/>
      <c r="O179" s="38"/>
      <c r="P179" s="10"/>
      <c r="Q179" s="38"/>
      <c r="R179" s="10"/>
      <c r="S179" s="10"/>
      <c r="T179" s="10"/>
      <c r="U179" s="10"/>
      <c r="V179" s="10"/>
      <c r="W179" s="10"/>
      <c r="X179" s="10"/>
      <c r="Y179" s="10"/>
      <c r="Z179" s="39"/>
      <c r="AA179" s="39"/>
      <c r="AB179" s="10"/>
    </row>
    <row r="180" spans="1:28" ht="20.2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38"/>
      <c r="M180" s="38"/>
      <c r="N180" s="38"/>
      <c r="O180" s="38"/>
      <c r="P180" s="10"/>
      <c r="Q180" s="38"/>
      <c r="R180" s="10"/>
      <c r="S180" s="10"/>
      <c r="T180" s="10"/>
      <c r="U180" s="10"/>
      <c r="V180" s="10"/>
      <c r="W180" s="10"/>
      <c r="X180" s="10"/>
      <c r="Y180" s="10"/>
      <c r="Z180" s="39"/>
      <c r="AA180" s="39"/>
      <c r="AB180" s="10"/>
    </row>
    <row r="181" spans="1:28" ht="20.2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38"/>
      <c r="M181" s="38"/>
      <c r="N181" s="38"/>
      <c r="O181" s="38"/>
      <c r="P181" s="10"/>
      <c r="Q181" s="38"/>
      <c r="R181" s="10"/>
      <c r="S181" s="10"/>
      <c r="T181" s="10"/>
      <c r="U181" s="10"/>
      <c r="V181" s="10"/>
      <c r="W181" s="10"/>
      <c r="X181" s="10"/>
      <c r="Y181" s="10"/>
      <c r="Z181" s="39"/>
      <c r="AA181" s="39"/>
      <c r="AB181" s="10"/>
    </row>
    <row r="182" spans="1:28" ht="20.2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38"/>
      <c r="M182" s="38"/>
      <c r="N182" s="38"/>
      <c r="O182" s="38"/>
      <c r="P182" s="10"/>
      <c r="Q182" s="38"/>
      <c r="R182" s="10"/>
      <c r="S182" s="10"/>
      <c r="T182" s="10"/>
      <c r="U182" s="10"/>
      <c r="V182" s="10"/>
      <c r="W182" s="10"/>
      <c r="X182" s="10"/>
      <c r="Y182" s="10"/>
      <c r="Z182" s="39"/>
      <c r="AA182" s="39"/>
      <c r="AB182" s="10"/>
    </row>
    <row r="183" spans="1:28" ht="20.2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38"/>
      <c r="M183" s="38"/>
      <c r="N183" s="38"/>
      <c r="O183" s="38"/>
      <c r="P183" s="10"/>
      <c r="Q183" s="38"/>
      <c r="R183" s="10"/>
      <c r="S183" s="10"/>
      <c r="T183" s="10"/>
      <c r="U183" s="10"/>
      <c r="V183" s="10"/>
      <c r="W183" s="10"/>
      <c r="X183" s="10"/>
      <c r="Y183" s="10"/>
      <c r="Z183" s="39"/>
      <c r="AA183" s="39"/>
      <c r="AB183" s="10"/>
    </row>
    <row r="184" spans="1:28" ht="20.2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38"/>
      <c r="M184" s="38"/>
      <c r="N184" s="38"/>
      <c r="O184" s="38"/>
      <c r="P184" s="10"/>
      <c r="Q184" s="38"/>
      <c r="R184" s="10"/>
      <c r="S184" s="10"/>
      <c r="T184" s="10"/>
      <c r="U184" s="10"/>
      <c r="V184" s="10"/>
      <c r="W184" s="10"/>
      <c r="X184" s="10"/>
      <c r="Y184" s="10"/>
      <c r="Z184" s="39"/>
      <c r="AA184" s="39"/>
      <c r="AB184" s="10"/>
    </row>
    <row r="185" spans="1:28" ht="20.2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38"/>
      <c r="M185" s="38"/>
      <c r="N185" s="38"/>
      <c r="O185" s="38"/>
      <c r="P185" s="10"/>
      <c r="Q185" s="38"/>
      <c r="R185" s="10"/>
      <c r="S185" s="10"/>
      <c r="T185" s="10"/>
      <c r="U185" s="10"/>
      <c r="V185" s="10"/>
      <c r="W185" s="10"/>
      <c r="X185" s="10"/>
      <c r="Y185" s="10"/>
      <c r="Z185" s="39"/>
      <c r="AA185" s="39"/>
      <c r="AB185" s="10"/>
    </row>
    <row r="186" spans="1:28" ht="20.2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38"/>
      <c r="M186" s="38"/>
      <c r="N186" s="38"/>
      <c r="O186" s="38"/>
      <c r="P186" s="10"/>
      <c r="Q186" s="38"/>
      <c r="R186" s="10"/>
      <c r="S186" s="10"/>
      <c r="T186" s="10"/>
      <c r="U186" s="10"/>
      <c r="V186" s="10"/>
      <c r="W186" s="10"/>
      <c r="X186" s="10"/>
      <c r="Y186" s="10"/>
      <c r="Z186" s="39"/>
      <c r="AA186" s="39"/>
      <c r="AB186" s="10"/>
    </row>
    <row r="187" spans="1:28" ht="20.2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38"/>
      <c r="M187" s="38"/>
      <c r="N187" s="38"/>
      <c r="O187" s="38"/>
      <c r="P187" s="10"/>
      <c r="Q187" s="38"/>
      <c r="R187" s="10"/>
      <c r="S187" s="10"/>
      <c r="T187" s="10"/>
      <c r="U187" s="10"/>
      <c r="V187" s="10"/>
      <c r="W187" s="10"/>
      <c r="X187" s="10"/>
      <c r="Y187" s="10"/>
      <c r="Z187" s="39"/>
      <c r="AA187" s="39"/>
      <c r="AB187" s="10"/>
    </row>
    <row r="188" spans="1:28" ht="20.2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38"/>
      <c r="M188" s="38"/>
      <c r="N188" s="38"/>
      <c r="O188" s="38"/>
      <c r="P188" s="10"/>
      <c r="Q188" s="38"/>
      <c r="R188" s="10"/>
      <c r="S188" s="10"/>
      <c r="T188" s="10"/>
      <c r="U188" s="10"/>
      <c r="V188" s="10"/>
      <c r="W188" s="10"/>
      <c r="X188" s="10"/>
      <c r="Y188" s="10"/>
      <c r="Z188" s="39"/>
      <c r="AA188" s="39"/>
      <c r="AB188" s="10"/>
    </row>
    <row r="189" spans="1:28" ht="20.2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38"/>
      <c r="M189" s="38"/>
      <c r="N189" s="38"/>
      <c r="O189" s="38"/>
      <c r="P189" s="10"/>
      <c r="Q189" s="38"/>
      <c r="R189" s="10"/>
      <c r="S189" s="10"/>
      <c r="T189" s="10"/>
      <c r="U189" s="10"/>
      <c r="V189" s="10"/>
      <c r="W189" s="10"/>
      <c r="X189" s="10"/>
      <c r="Y189" s="10"/>
      <c r="Z189" s="39"/>
      <c r="AA189" s="39"/>
      <c r="AB189" s="10"/>
    </row>
    <row r="190" spans="1:28" ht="20.2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38"/>
      <c r="M190" s="38"/>
      <c r="N190" s="38"/>
      <c r="O190" s="38"/>
      <c r="P190" s="10"/>
      <c r="Q190" s="38"/>
      <c r="R190" s="10"/>
      <c r="S190" s="10"/>
      <c r="T190" s="10"/>
      <c r="U190" s="10"/>
      <c r="V190" s="10"/>
      <c r="W190" s="10"/>
      <c r="X190" s="10"/>
      <c r="Y190" s="10"/>
      <c r="Z190" s="39"/>
      <c r="AA190" s="39"/>
      <c r="AB190" s="10"/>
    </row>
    <row r="191" spans="1:28" ht="20.2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38"/>
      <c r="M191" s="38"/>
      <c r="N191" s="38"/>
      <c r="O191" s="38"/>
      <c r="P191" s="10"/>
      <c r="Q191" s="38"/>
      <c r="R191" s="10"/>
      <c r="S191" s="10"/>
      <c r="T191" s="10"/>
      <c r="U191" s="10"/>
      <c r="V191" s="10"/>
      <c r="W191" s="10"/>
      <c r="X191" s="10"/>
      <c r="Y191" s="10"/>
      <c r="Z191" s="39"/>
      <c r="AA191" s="39"/>
      <c r="AB191" s="10"/>
    </row>
    <row r="192" spans="1:28" ht="20.2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38"/>
      <c r="M192" s="38"/>
      <c r="N192" s="38"/>
      <c r="O192" s="38"/>
      <c r="P192" s="10"/>
      <c r="Q192" s="38"/>
      <c r="R192" s="10"/>
      <c r="S192" s="10"/>
      <c r="T192" s="10"/>
      <c r="U192" s="10"/>
      <c r="V192" s="10"/>
      <c r="W192" s="10"/>
      <c r="X192" s="10"/>
      <c r="Y192" s="10"/>
      <c r="Z192" s="39"/>
      <c r="AA192" s="39"/>
      <c r="AB192" s="10"/>
    </row>
    <row r="193" spans="1:28" ht="20.2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38"/>
      <c r="M193" s="38"/>
      <c r="N193" s="38"/>
      <c r="O193" s="38"/>
      <c r="P193" s="10"/>
      <c r="Q193" s="38"/>
      <c r="R193" s="10"/>
      <c r="S193" s="10"/>
      <c r="T193" s="10"/>
      <c r="U193" s="10"/>
      <c r="V193" s="10"/>
      <c r="W193" s="10"/>
      <c r="X193" s="10"/>
      <c r="Y193" s="10"/>
      <c r="Z193" s="39"/>
      <c r="AA193" s="39"/>
      <c r="AB193" s="10"/>
    </row>
    <row r="194" spans="1:28" ht="20.2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38"/>
      <c r="M194" s="38"/>
      <c r="N194" s="38"/>
      <c r="O194" s="38"/>
      <c r="P194" s="10"/>
      <c r="Q194" s="38"/>
      <c r="R194" s="10"/>
      <c r="S194" s="10"/>
      <c r="T194" s="10"/>
      <c r="U194" s="10"/>
      <c r="V194" s="10"/>
      <c r="W194" s="10"/>
      <c r="X194" s="10"/>
      <c r="Y194" s="10"/>
      <c r="Z194" s="39"/>
      <c r="AA194" s="39"/>
      <c r="AB194" s="10"/>
    </row>
    <row r="195" spans="1:28" ht="20.2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38"/>
      <c r="M195" s="38"/>
      <c r="N195" s="38"/>
      <c r="O195" s="38"/>
      <c r="P195" s="10"/>
      <c r="Q195" s="38"/>
      <c r="R195" s="10"/>
      <c r="S195" s="10"/>
      <c r="T195" s="10"/>
      <c r="U195" s="10"/>
      <c r="V195" s="10"/>
      <c r="W195" s="10"/>
      <c r="X195" s="10"/>
      <c r="Y195" s="10"/>
      <c r="Z195" s="39"/>
      <c r="AA195" s="39"/>
      <c r="AB195" s="10"/>
    </row>
    <row r="196" spans="1:28" ht="20.2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38"/>
      <c r="M196" s="38"/>
      <c r="N196" s="38"/>
      <c r="O196" s="38"/>
      <c r="P196" s="10"/>
      <c r="Q196" s="38"/>
      <c r="R196" s="10"/>
      <c r="S196" s="10"/>
      <c r="T196" s="10"/>
      <c r="U196" s="10"/>
      <c r="V196" s="10"/>
      <c r="W196" s="10"/>
      <c r="X196" s="10"/>
      <c r="Y196" s="10"/>
      <c r="Z196" s="39"/>
      <c r="AA196" s="39"/>
      <c r="AB196" s="10"/>
    </row>
    <row r="197" spans="1:28" ht="20.2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38"/>
      <c r="M197" s="38"/>
      <c r="N197" s="38"/>
      <c r="O197" s="38"/>
      <c r="P197" s="10"/>
      <c r="Q197" s="38"/>
      <c r="R197" s="10"/>
      <c r="S197" s="10"/>
      <c r="T197" s="10"/>
      <c r="U197" s="10"/>
      <c r="V197" s="10"/>
      <c r="W197" s="10"/>
      <c r="X197" s="10"/>
      <c r="Y197" s="10"/>
      <c r="Z197" s="39"/>
      <c r="AA197" s="39"/>
      <c r="AB197" s="10"/>
    </row>
    <row r="198" spans="1:28" ht="20.2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38"/>
      <c r="M198" s="38"/>
      <c r="N198" s="38"/>
      <c r="O198" s="38"/>
      <c r="P198" s="10"/>
      <c r="Q198" s="38"/>
      <c r="R198" s="10"/>
      <c r="S198" s="10"/>
      <c r="T198" s="10"/>
      <c r="U198" s="10"/>
      <c r="V198" s="10"/>
      <c r="W198" s="10"/>
      <c r="X198" s="10"/>
      <c r="Y198" s="10"/>
      <c r="Z198" s="39"/>
      <c r="AA198" s="39"/>
      <c r="AB198" s="10"/>
    </row>
    <row r="199" spans="1:28" ht="20.2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38"/>
      <c r="M199" s="38"/>
      <c r="N199" s="38"/>
      <c r="O199" s="38"/>
      <c r="P199" s="10"/>
      <c r="Q199" s="38"/>
      <c r="R199" s="10"/>
      <c r="S199" s="10"/>
      <c r="T199" s="10"/>
      <c r="U199" s="10"/>
      <c r="V199" s="10"/>
      <c r="W199" s="10"/>
      <c r="X199" s="10"/>
      <c r="Y199" s="10"/>
      <c r="Z199" s="39"/>
      <c r="AA199" s="39"/>
      <c r="AB199" s="10"/>
    </row>
    <row r="200" spans="1:28" ht="20.2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38"/>
      <c r="M200" s="38"/>
      <c r="N200" s="38"/>
      <c r="O200" s="38"/>
      <c r="P200" s="10"/>
      <c r="Q200" s="38"/>
      <c r="R200" s="10"/>
      <c r="S200" s="10"/>
      <c r="T200" s="10"/>
      <c r="U200" s="10"/>
      <c r="V200" s="10"/>
      <c r="W200" s="10"/>
      <c r="X200" s="10"/>
      <c r="Y200" s="10"/>
      <c r="Z200" s="39"/>
      <c r="AA200" s="39"/>
      <c r="AB200" s="10"/>
    </row>
    <row r="201" spans="1:28" ht="20.2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38"/>
      <c r="M201" s="38"/>
      <c r="N201" s="38"/>
      <c r="O201" s="38"/>
      <c r="P201" s="10"/>
      <c r="Q201" s="38"/>
      <c r="R201" s="10"/>
      <c r="S201" s="10"/>
      <c r="T201" s="10"/>
      <c r="U201" s="10"/>
      <c r="V201" s="10"/>
      <c r="W201" s="10"/>
      <c r="X201" s="10"/>
      <c r="Y201" s="10"/>
      <c r="Z201" s="39"/>
      <c r="AA201" s="39"/>
      <c r="AB201" s="10"/>
    </row>
    <row r="202" spans="1:28" ht="20.2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38"/>
      <c r="M202" s="38"/>
      <c r="N202" s="38"/>
      <c r="O202" s="38"/>
      <c r="P202" s="10"/>
      <c r="Q202" s="38"/>
      <c r="R202" s="10"/>
      <c r="S202" s="10"/>
      <c r="T202" s="10"/>
      <c r="U202" s="10"/>
      <c r="V202" s="10"/>
      <c r="W202" s="10"/>
      <c r="X202" s="10"/>
      <c r="Y202" s="10"/>
      <c r="Z202" s="39"/>
      <c r="AA202" s="39"/>
      <c r="AB202" s="10"/>
    </row>
    <row r="203" spans="1:28" ht="20.2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38"/>
      <c r="M203" s="38"/>
      <c r="N203" s="38"/>
      <c r="O203" s="38"/>
      <c r="P203" s="10"/>
      <c r="Q203" s="38"/>
      <c r="R203" s="10"/>
      <c r="S203" s="10"/>
      <c r="T203" s="10"/>
      <c r="U203" s="10"/>
      <c r="V203" s="10"/>
      <c r="W203" s="10"/>
      <c r="X203" s="10"/>
      <c r="Y203" s="10"/>
      <c r="Z203" s="39"/>
      <c r="AA203" s="39"/>
      <c r="AB203" s="10"/>
    </row>
    <row r="204" spans="1:28" ht="20.2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38"/>
      <c r="M204" s="38"/>
      <c r="N204" s="38"/>
      <c r="O204" s="38"/>
      <c r="P204" s="10"/>
      <c r="Q204" s="38"/>
      <c r="R204" s="10"/>
      <c r="S204" s="10"/>
      <c r="T204" s="10"/>
      <c r="U204" s="10"/>
      <c r="V204" s="10"/>
      <c r="W204" s="10"/>
      <c r="X204" s="10"/>
      <c r="Y204" s="10"/>
      <c r="Z204" s="39"/>
      <c r="AA204" s="39"/>
      <c r="AB204" s="10"/>
    </row>
    <row r="205" spans="1:28" ht="20.2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38"/>
      <c r="M205" s="38"/>
      <c r="N205" s="38"/>
      <c r="O205" s="38"/>
      <c r="P205" s="10"/>
      <c r="Q205" s="38"/>
      <c r="R205" s="10"/>
      <c r="S205" s="10"/>
      <c r="T205" s="10"/>
      <c r="U205" s="10"/>
      <c r="V205" s="10"/>
      <c r="W205" s="10"/>
      <c r="X205" s="10"/>
      <c r="Y205" s="10"/>
      <c r="Z205" s="39"/>
      <c r="AA205" s="39"/>
      <c r="AB205" s="10"/>
    </row>
    <row r="206" spans="1:28" ht="20.2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38"/>
      <c r="M206" s="38"/>
      <c r="N206" s="38"/>
      <c r="O206" s="38"/>
      <c r="P206" s="10"/>
      <c r="Q206" s="38"/>
      <c r="R206" s="10"/>
      <c r="S206" s="10"/>
      <c r="T206" s="10"/>
      <c r="U206" s="10"/>
      <c r="V206" s="10"/>
      <c r="W206" s="10"/>
      <c r="X206" s="10"/>
      <c r="Y206" s="10"/>
      <c r="Z206" s="39"/>
      <c r="AA206" s="39"/>
      <c r="AB206" s="10"/>
    </row>
    <row r="207" spans="1:28" ht="20.2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38"/>
      <c r="M207" s="38"/>
      <c r="N207" s="38"/>
      <c r="O207" s="38"/>
      <c r="P207" s="10"/>
      <c r="Q207" s="38"/>
      <c r="R207" s="10"/>
      <c r="S207" s="10"/>
      <c r="T207" s="10"/>
      <c r="U207" s="10"/>
      <c r="V207" s="10"/>
      <c r="W207" s="10"/>
      <c r="X207" s="10"/>
      <c r="Y207" s="10"/>
      <c r="Z207" s="39"/>
      <c r="AA207" s="39"/>
      <c r="AB207" s="10"/>
    </row>
    <row r="208" spans="1:28" ht="20.2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38"/>
      <c r="M208" s="38"/>
      <c r="N208" s="38"/>
      <c r="O208" s="38"/>
      <c r="P208" s="10"/>
      <c r="Q208" s="38"/>
      <c r="R208" s="10"/>
      <c r="S208" s="10"/>
      <c r="T208" s="10"/>
      <c r="U208" s="10"/>
      <c r="V208" s="10"/>
      <c r="W208" s="10"/>
      <c r="X208" s="10"/>
      <c r="Y208" s="10"/>
      <c r="Z208" s="39"/>
      <c r="AA208" s="39"/>
      <c r="AB208" s="10"/>
    </row>
    <row r="209" spans="1:28" ht="20.2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38"/>
      <c r="M209" s="38"/>
      <c r="N209" s="38"/>
      <c r="O209" s="38"/>
      <c r="P209" s="10"/>
      <c r="Q209" s="38"/>
      <c r="R209" s="10"/>
      <c r="S209" s="10"/>
      <c r="T209" s="10"/>
      <c r="U209" s="10"/>
      <c r="V209" s="10"/>
      <c r="W209" s="10"/>
      <c r="X209" s="10"/>
      <c r="Y209" s="10"/>
      <c r="Z209" s="39"/>
      <c r="AA209" s="39"/>
      <c r="AB209" s="10"/>
    </row>
    <row r="210" spans="1:28" ht="20.2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38"/>
      <c r="M210" s="38"/>
      <c r="N210" s="38"/>
      <c r="O210" s="38"/>
      <c r="P210" s="10"/>
      <c r="Q210" s="38"/>
      <c r="R210" s="10"/>
      <c r="S210" s="10"/>
      <c r="T210" s="10"/>
      <c r="U210" s="10"/>
      <c r="V210" s="10"/>
      <c r="W210" s="10"/>
      <c r="X210" s="10"/>
      <c r="Y210" s="10"/>
      <c r="Z210" s="39"/>
      <c r="AA210" s="39"/>
      <c r="AB210" s="10"/>
    </row>
    <row r="211" spans="1:28" ht="20.2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38"/>
      <c r="M211" s="38"/>
      <c r="N211" s="38"/>
      <c r="O211" s="38"/>
      <c r="P211" s="10"/>
      <c r="Q211" s="38"/>
      <c r="R211" s="10"/>
      <c r="S211" s="10"/>
      <c r="T211" s="10"/>
      <c r="U211" s="10"/>
      <c r="V211" s="10"/>
      <c r="W211" s="10"/>
      <c r="X211" s="10"/>
      <c r="Y211" s="10"/>
      <c r="Z211" s="39"/>
      <c r="AA211" s="39"/>
      <c r="AB211" s="10"/>
    </row>
    <row r="212" spans="1:28" ht="20.2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38"/>
      <c r="M212" s="38"/>
      <c r="N212" s="38"/>
      <c r="O212" s="38"/>
      <c r="P212" s="10"/>
      <c r="Q212" s="38"/>
      <c r="R212" s="10"/>
      <c r="S212" s="10"/>
      <c r="T212" s="10"/>
      <c r="U212" s="10"/>
      <c r="V212" s="10"/>
      <c r="W212" s="10"/>
      <c r="X212" s="10"/>
      <c r="Y212" s="10"/>
      <c r="Z212" s="39"/>
      <c r="AA212" s="39"/>
      <c r="AB212" s="10"/>
    </row>
    <row r="213" spans="1:28" ht="20.2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38"/>
      <c r="M213" s="38"/>
      <c r="N213" s="38"/>
      <c r="O213" s="38"/>
      <c r="P213" s="10"/>
      <c r="Q213" s="38"/>
      <c r="R213" s="10"/>
      <c r="S213" s="10"/>
      <c r="T213" s="10"/>
      <c r="U213" s="10"/>
      <c r="V213" s="10"/>
      <c r="W213" s="10"/>
      <c r="X213" s="10"/>
      <c r="Y213" s="10"/>
      <c r="Z213" s="39"/>
      <c r="AA213" s="39"/>
      <c r="AB213" s="10"/>
    </row>
    <row r="214" spans="1:28" ht="20.2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38"/>
      <c r="M214" s="38"/>
      <c r="N214" s="38"/>
      <c r="O214" s="38"/>
      <c r="P214" s="10"/>
      <c r="Q214" s="38"/>
      <c r="R214" s="10"/>
      <c r="S214" s="10"/>
      <c r="T214" s="10"/>
      <c r="U214" s="10"/>
      <c r="V214" s="10"/>
      <c r="W214" s="10"/>
      <c r="X214" s="10"/>
      <c r="Y214" s="10"/>
      <c r="Z214" s="39"/>
      <c r="AA214" s="39"/>
      <c r="AB214" s="10"/>
    </row>
    <row r="215" spans="1:28" ht="20.2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38"/>
      <c r="M215" s="38"/>
      <c r="N215" s="38"/>
      <c r="O215" s="38"/>
      <c r="P215" s="10"/>
      <c r="Q215" s="38"/>
      <c r="R215" s="10"/>
      <c r="S215" s="10"/>
      <c r="T215" s="10"/>
      <c r="U215" s="10"/>
      <c r="V215" s="10"/>
      <c r="W215" s="10"/>
      <c r="X215" s="10"/>
      <c r="Y215" s="10"/>
      <c r="Z215" s="39"/>
      <c r="AA215" s="39"/>
      <c r="AB215" s="10"/>
    </row>
    <row r="216" spans="1:28" ht="20.2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38"/>
      <c r="M216" s="38"/>
      <c r="N216" s="38"/>
      <c r="O216" s="38"/>
      <c r="P216" s="10"/>
      <c r="Q216" s="38"/>
      <c r="R216" s="10"/>
      <c r="S216" s="10"/>
      <c r="T216" s="10"/>
      <c r="U216" s="10"/>
      <c r="V216" s="10"/>
      <c r="W216" s="10"/>
      <c r="X216" s="10"/>
      <c r="Y216" s="10"/>
      <c r="Z216" s="39"/>
      <c r="AA216" s="39"/>
      <c r="AB216" s="10"/>
    </row>
    <row r="217" spans="1:28" ht="20.2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38"/>
      <c r="M217" s="38"/>
      <c r="N217" s="38"/>
      <c r="O217" s="38"/>
      <c r="P217" s="10"/>
      <c r="Q217" s="38"/>
      <c r="R217" s="10"/>
      <c r="S217" s="10"/>
      <c r="T217" s="10"/>
      <c r="U217" s="10"/>
      <c r="V217" s="10"/>
      <c r="W217" s="10"/>
      <c r="X217" s="10"/>
      <c r="Y217" s="10"/>
      <c r="Z217" s="39"/>
      <c r="AA217" s="39"/>
      <c r="AB217" s="10"/>
    </row>
    <row r="218" spans="1:28" ht="20.2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38"/>
      <c r="M218" s="38"/>
      <c r="N218" s="38"/>
      <c r="O218" s="38"/>
      <c r="P218" s="10"/>
      <c r="Q218" s="38"/>
      <c r="R218" s="10"/>
      <c r="S218" s="10"/>
      <c r="T218" s="10"/>
      <c r="U218" s="10"/>
      <c r="V218" s="10"/>
      <c r="W218" s="10"/>
      <c r="X218" s="10"/>
      <c r="Y218" s="10"/>
      <c r="Z218" s="39"/>
      <c r="AA218" s="39"/>
      <c r="AB218" s="10"/>
    </row>
    <row r="219" spans="1:28" ht="20.2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38"/>
      <c r="M219" s="38"/>
      <c r="N219" s="38"/>
      <c r="O219" s="38"/>
      <c r="P219" s="10"/>
      <c r="Q219" s="38"/>
      <c r="R219" s="10"/>
      <c r="S219" s="10"/>
      <c r="T219" s="10"/>
      <c r="U219" s="10"/>
      <c r="V219" s="10"/>
      <c r="W219" s="10"/>
      <c r="X219" s="10"/>
      <c r="Y219" s="10"/>
      <c r="Z219" s="39"/>
      <c r="AA219" s="39"/>
      <c r="AB219" s="10"/>
    </row>
    <row r="220" spans="1:28" ht="20.2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38"/>
      <c r="M220" s="38"/>
      <c r="N220" s="38"/>
      <c r="O220" s="38"/>
      <c r="P220" s="10"/>
      <c r="Q220" s="38"/>
      <c r="R220" s="10"/>
      <c r="S220" s="10"/>
      <c r="T220" s="10"/>
      <c r="U220" s="10"/>
      <c r="V220" s="10"/>
      <c r="W220" s="10"/>
      <c r="X220" s="10"/>
      <c r="Y220" s="10"/>
      <c r="Z220" s="39"/>
      <c r="AA220" s="39"/>
      <c r="AB220" s="10"/>
    </row>
    <row r="221" spans="1:28" ht="20.2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38"/>
      <c r="M221" s="38"/>
      <c r="N221" s="38"/>
      <c r="O221" s="38"/>
      <c r="P221" s="10"/>
      <c r="Q221" s="38"/>
      <c r="R221" s="10"/>
      <c r="S221" s="10"/>
      <c r="T221" s="10"/>
      <c r="U221" s="10"/>
      <c r="V221" s="10"/>
      <c r="W221" s="10"/>
      <c r="X221" s="10"/>
      <c r="Y221" s="10"/>
      <c r="Z221" s="39"/>
      <c r="AA221" s="39"/>
      <c r="AB221" s="10"/>
    </row>
    <row r="222" spans="1:28" ht="20.2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38"/>
      <c r="M222" s="38"/>
      <c r="N222" s="38"/>
      <c r="O222" s="38"/>
      <c r="P222" s="10"/>
      <c r="Q222" s="38"/>
      <c r="R222" s="10"/>
      <c r="S222" s="10"/>
      <c r="T222" s="10"/>
      <c r="U222" s="10"/>
      <c r="V222" s="10"/>
      <c r="W222" s="10"/>
      <c r="X222" s="10"/>
      <c r="Y222" s="10"/>
      <c r="Z222" s="39"/>
      <c r="AA222" s="39"/>
      <c r="AB222" s="10"/>
    </row>
    <row r="223" spans="1:28" ht="20.2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38"/>
      <c r="M223" s="38"/>
      <c r="N223" s="38"/>
      <c r="O223" s="38"/>
      <c r="P223" s="10"/>
      <c r="Q223" s="38"/>
      <c r="R223" s="10"/>
      <c r="S223" s="10"/>
      <c r="T223" s="10"/>
      <c r="U223" s="10"/>
      <c r="V223" s="10"/>
      <c r="W223" s="10"/>
      <c r="X223" s="10"/>
      <c r="Y223" s="10"/>
      <c r="Z223" s="39"/>
      <c r="AA223" s="39"/>
      <c r="AB223" s="10"/>
    </row>
    <row r="224" spans="1:28" ht="20.2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38"/>
      <c r="M224" s="38"/>
      <c r="N224" s="38"/>
      <c r="O224" s="38"/>
      <c r="P224" s="10"/>
      <c r="Q224" s="38"/>
      <c r="R224" s="10"/>
      <c r="S224" s="10"/>
      <c r="T224" s="10"/>
      <c r="U224" s="10"/>
      <c r="V224" s="10"/>
      <c r="W224" s="10"/>
      <c r="X224" s="10"/>
      <c r="Y224" s="10"/>
      <c r="Z224" s="39"/>
      <c r="AA224" s="39"/>
      <c r="AB224" s="10"/>
    </row>
    <row r="225" spans="1:28" ht="20.2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38"/>
      <c r="M225" s="38"/>
      <c r="N225" s="38"/>
      <c r="O225" s="38"/>
      <c r="P225" s="10"/>
      <c r="Q225" s="38"/>
      <c r="R225" s="10"/>
      <c r="S225" s="10"/>
      <c r="T225" s="10"/>
      <c r="U225" s="10"/>
      <c r="V225" s="10"/>
      <c r="W225" s="10"/>
      <c r="X225" s="10"/>
      <c r="Y225" s="10"/>
      <c r="Z225" s="39"/>
      <c r="AA225" s="39"/>
      <c r="AB225" s="10"/>
    </row>
    <row r="226" spans="1:28" ht="20.2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38"/>
      <c r="M226" s="38"/>
      <c r="N226" s="38"/>
      <c r="O226" s="38"/>
      <c r="P226" s="10"/>
      <c r="Q226" s="38"/>
      <c r="R226" s="10"/>
      <c r="S226" s="10"/>
      <c r="T226" s="10"/>
      <c r="U226" s="10"/>
      <c r="V226" s="10"/>
      <c r="W226" s="10"/>
      <c r="X226" s="10"/>
      <c r="Y226" s="10"/>
      <c r="Z226" s="39"/>
      <c r="AA226" s="39"/>
      <c r="AB226" s="10"/>
    </row>
    <row r="227" spans="1:28" ht="20.2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38"/>
      <c r="M227" s="38"/>
      <c r="N227" s="38"/>
      <c r="O227" s="38"/>
      <c r="P227" s="10"/>
      <c r="Q227" s="38"/>
      <c r="R227" s="10"/>
      <c r="S227" s="10"/>
      <c r="T227" s="10"/>
      <c r="U227" s="10"/>
      <c r="V227" s="10"/>
      <c r="W227" s="10"/>
      <c r="X227" s="10"/>
      <c r="Y227" s="10"/>
      <c r="Z227" s="39"/>
      <c r="AA227" s="39"/>
      <c r="AB227" s="10"/>
    </row>
    <row r="228" spans="1:28" ht="20.2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38"/>
      <c r="M228" s="38"/>
      <c r="N228" s="38"/>
      <c r="O228" s="38"/>
      <c r="P228" s="10"/>
      <c r="Q228" s="38"/>
      <c r="R228" s="10"/>
      <c r="S228" s="10"/>
      <c r="T228" s="10"/>
      <c r="U228" s="10"/>
      <c r="V228" s="10"/>
      <c r="W228" s="10"/>
      <c r="X228" s="10"/>
      <c r="Y228" s="10"/>
      <c r="Z228" s="39"/>
      <c r="AA228" s="39"/>
      <c r="AB228" s="10"/>
    </row>
    <row r="229" spans="1:28" ht="20.2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38"/>
      <c r="M229" s="38"/>
      <c r="N229" s="38"/>
      <c r="O229" s="38"/>
      <c r="P229" s="10"/>
      <c r="Q229" s="38"/>
      <c r="R229" s="10"/>
      <c r="S229" s="10"/>
      <c r="T229" s="10"/>
      <c r="U229" s="10"/>
      <c r="V229" s="10"/>
      <c r="W229" s="10"/>
      <c r="X229" s="10"/>
      <c r="Y229" s="10"/>
      <c r="Z229" s="39"/>
      <c r="AA229" s="39"/>
      <c r="AB229" s="10"/>
    </row>
    <row r="230" spans="1:28" ht="20.2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38"/>
      <c r="M230" s="38"/>
      <c r="N230" s="38"/>
      <c r="O230" s="38"/>
      <c r="P230" s="10"/>
      <c r="Q230" s="38"/>
      <c r="R230" s="10"/>
      <c r="S230" s="10"/>
      <c r="T230" s="10"/>
      <c r="U230" s="10"/>
      <c r="V230" s="10"/>
      <c r="W230" s="10"/>
      <c r="X230" s="10"/>
      <c r="Y230" s="10"/>
      <c r="Z230" s="39"/>
      <c r="AA230" s="39"/>
      <c r="AB230" s="10"/>
    </row>
    <row r="231" spans="1:28" ht="20.2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38"/>
      <c r="M231" s="38"/>
      <c r="N231" s="38"/>
      <c r="O231" s="38"/>
      <c r="P231" s="10"/>
      <c r="Q231" s="38"/>
      <c r="R231" s="10"/>
      <c r="S231" s="10"/>
      <c r="T231" s="10"/>
      <c r="U231" s="10"/>
      <c r="V231" s="10"/>
      <c r="W231" s="10"/>
      <c r="X231" s="10"/>
      <c r="Y231" s="10"/>
      <c r="Z231" s="39"/>
      <c r="AA231" s="39"/>
      <c r="AB231" s="10"/>
    </row>
    <row r="232" spans="1:28" ht="20.2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38"/>
      <c r="M232" s="38"/>
      <c r="N232" s="38"/>
      <c r="O232" s="38"/>
      <c r="P232" s="10"/>
      <c r="Q232" s="38"/>
      <c r="R232" s="10"/>
      <c r="S232" s="10"/>
      <c r="T232" s="10"/>
      <c r="U232" s="10"/>
      <c r="V232" s="10"/>
      <c r="W232" s="10"/>
      <c r="X232" s="10"/>
      <c r="Y232" s="10"/>
      <c r="Z232" s="39"/>
      <c r="AA232" s="39"/>
      <c r="AB232" s="10"/>
    </row>
    <row r="233" spans="1:28" ht="20.2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38"/>
      <c r="M233" s="38"/>
      <c r="N233" s="38"/>
      <c r="O233" s="38"/>
      <c r="P233" s="10"/>
      <c r="Q233" s="38"/>
      <c r="R233" s="10"/>
      <c r="S233" s="10"/>
      <c r="T233" s="10"/>
      <c r="U233" s="10"/>
      <c r="V233" s="10"/>
      <c r="W233" s="10"/>
      <c r="X233" s="10"/>
      <c r="Y233" s="10"/>
      <c r="Z233" s="39"/>
      <c r="AA233" s="39"/>
      <c r="AB233" s="10"/>
    </row>
    <row r="234" spans="1:28" ht="20.2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38"/>
      <c r="M234" s="38"/>
      <c r="N234" s="38"/>
      <c r="O234" s="38"/>
      <c r="P234" s="10"/>
      <c r="Q234" s="38"/>
      <c r="R234" s="10"/>
      <c r="S234" s="10"/>
      <c r="T234" s="10"/>
      <c r="U234" s="10"/>
      <c r="V234" s="10"/>
      <c r="W234" s="10"/>
      <c r="X234" s="10"/>
      <c r="Y234" s="10"/>
      <c r="Z234" s="39"/>
      <c r="AA234" s="39"/>
      <c r="AB234" s="10"/>
    </row>
    <row r="235" spans="1:28" ht="20.2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38"/>
      <c r="M235" s="38"/>
      <c r="N235" s="38"/>
      <c r="O235" s="38"/>
      <c r="P235" s="10"/>
      <c r="Q235" s="38"/>
      <c r="R235" s="10"/>
      <c r="S235" s="10"/>
      <c r="T235" s="10"/>
      <c r="U235" s="10"/>
      <c r="V235" s="10"/>
      <c r="W235" s="10"/>
      <c r="X235" s="10"/>
      <c r="Y235" s="10"/>
      <c r="Z235" s="39"/>
      <c r="AA235" s="39"/>
      <c r="AB235" s="10"/>
    </row>
    <row r="236" spans="1:28" ht="20.2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38"/>
      <c r="M236" s="38"/>
      <c r="N236" s="38"/>
      <c r="O236" s="38"/>
      <c r="P236" s="10"/>
      <c r="Q236" s="38"/>
      <c r="R236" s="10"/>
      <c r="S236" s="10"/>
      <c r="T236" s="10"/>
      <c r="U236" s="10"/>
      <c r="V236" s="10"/>
      <c r="W236" s="10"/>
      <c r="X236" s="10"/>
      <c r="Y236" s="10"/>
      <c r="Z236" s="39"/>
      <c r="AA236" s="39"/>
      <c r="AB236" s="10"/>
    </row>
    <row r="237" spans="1:28" ht="20.2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38"/>
      <c r="M237" s="38"/>
      <c r="N237" s="38"/>
      <c r="O237" s="38"/>
      <c r="P237" s="10"/>
      <c r="Q237" s="38"/>
      <c r="R237" s="10"/>
      <c r="S237" s="10"/>
      <c r="T237" s="10"/>
      <c r="U237" s="10"/>
      <c r="V237" s="10"/>
      <c r="W237" s="10"/>
      <c r="X237" s="10"/>
      <c r="Y237" s="10"/>
      <c r="Z237" s="39"/>
      <c r="AA237" s="39"/>
      <c r="AB237" s="10"/>
    </row>
    <row r="238" spans="1:28" ht="20.2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38"/>
      <c r="M238" s="38"/>
      <c r="N238" s="38"/>
      <c r="O238" s="38"/>
      <c r="P238" s="10"/>
      <c r="Q238" s="38"/>
      <c r="R238" s="10"/>
      <c r="S238" s="10"/>
      <c r="T238" s="10"/>
      <c r="U238" s="10"/>
      <c r="V238" s="10"/>
      <c r="W238" s="10"/>
      <c r="X238" s="10"/>
      <c r="Y238" s="10"/>
      <c r="Z238" s="39"/>
      <c r="AA238" s="39"/>
      <c r="AB238" s="10"/>
    </row>
    <row r="239" spans="1:28" ht="20.2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38"/>
      <c r="M239" s="38"/>
      <c r="N239" s="38"/>
      <c r="O239" s="38"/>
      <c r="P239" s="10"/>
      <c r="Q239" s="38"/>
      <c r="R239" s="10"/>
      <c r="S239" s="10"/>
      <c r="T239" s="10"/>
      <c r="U239" s="10"/>
      <c r="V239" s="10"/>
      <c r="W239" s="10"/>
      <c r="X239" s="10"/>
      <c r="Y239" s="10"/>
      <c r="Z239" s="39"/>
      <c r="AA239" s="39"/>
      <c r="AB239" s="10"/>
    </row>
    <row r="240" spans="1:28" ht="20.2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38"/>
      <c r="M240" s="38"/>
      <c r="N240" s="38"/>
      <c r="O240" s="38"/>
      <c r="P240" s="10"/>
      <c r="Q240" s="38"/>
      <c r="R240" s="10"/>
      <c r="S240" s="10"/>
      <c r="T240" s="10"/>
      <c r="U240" s="10"/>
      <c r="V240" s="10"/>
      <c r="W240" s="10"/>
      <c r="X240" s="10"/>
      <c r="Y240" s="10"/>
      <c r="Z240" s="39"/>
      <c r="AA240" s="39"/>
      <c r="AB240" s="10"/>
    </row>
    <row r="241" spans="1:28" ht="20.2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38"/>
      <c r="M241" s="38"/>
      <c r="N241" s="38"/>
      <c r="O241" s="38"/>
      <c r="P241" s="10"/>
      <c r="Q241" s="38"/>
      <c r="R241" s="10"/>
      <c r="S241" s="10"/>
      <c r="T241" s="10"/>
      <c r="U241" s="10"/>
      <c r="V241" s="10"/>
      <c r="W241" s="10"/>
      <c r="X241" s="10"/>
      <c r="Y241" s="10"/>
      <c r="Z241" s="39"/>
      <c r="AA241" s="39"/>
      <c r="AB241" s="10"/>
    </row>
    <row r="242" spans="1:28" ht="20.2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38"/>
      <c r="M242" s="38"/>
      <c r="N242" s="38"/>
      <c r="O242" s="38"/>
      <c r="P242" s="10"/>
      <c r="Q242" s="38"/>
      <c r="R242" s="10"/>
      <c r="S242" s="10"/>
      <c r="T242" s="10"/>
      <c r="U242" s="10"/>
      <c r="V242" s="10"/>
      <c r="W242" s="10"/>
      <c r="X242" s="10"/>
      <c r="Y242" s="10"/>
      <c r="Z242" s="39"/>
      <c r="AA242" s="39"/>
      <c r="AB242" s="10"/>
    </row>
    <row r="243" spans="1:28" ht="20.2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38"/>
      <c r="M243" s="38"/>
      <c r="N243" s="38"/>
      <c r="O243" s="38"/>
      <c r="P243" s="10"/>
      <c r="Q243" s="38"/>
      <c r="R243" s="10"/>
      <c r="S243" s="10"/>
      <c r="T243" s="10"/>
      <c r="U243" s="10"/>
      <c r="V243" s="10"/>
      <c r="W243" s="10"/>
      <c r="X243" s="10"/>
      <c r="Y243" s="10"/>
      <c r="Z243" s="39"/>
      <c r="AA243" s="39"/>
      <c r="AB243" s="10"/>
    </row>
    <row r="244" spans="1:28" ht="20.2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38"/>
      <c r="M244" s="38"/>
      <c r="N244" s="38"/>
      <c r="O244" s="38"/>
      <c r="P244" s="10"/>
      <c r="Q244" s="38"/>
      <c r="R244" s="10"/>
      <c r="S244" s="10"/>
      <c r="T244" s="10"/>
      <c r="U244" s="10"/>
      <c r="V244" s="10"/>
      <c r="W244" s="10"/>
      <c r="X244" s="10"/>
      <c r="Y244" s="10"/>
      <c r="Z244" s="39"/>
      <c r="AA244" s="39"/>
      <c r="AB244" s="10"/>
    </row>
    <row r="245" spans="1:28" ht="20.2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38"/>
      <c r="M245" s="38"/>
      <c r="N245" s="38"/>
      <c r="O245" s="38"/>
      <c r="P245" s="10"/>
      <c r="Q245" s="38"/>
      <c r="R245" s="10"/>
      <c r="S245" s="10"/>
      <c r="T245" s="10"/>
      <c r="U245" s="10"/>
      <c r="V245" s="10"/>
      <c r="W245" s="10"/>
      <c r="X245" s="10"/>
      <c r="Y245" s="10"/>
      <c r="Z245" s="39"/>
      <c r="AA245" s="39"/>
      <c r="AB245" s="10"/>
    </row>
    <row r="246" spans="1:28" ht="20.2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38"/>
      <c r="M246" s="38"/>
      <c r="N246" s="38"/>
      <c r="O246" s="38"/>
      <c r="P246" s="10"/>
      <c r="Q246" s="38"/>
      <c r="R246" s="10"/>
      <c r="S246" s="10"/>
      <c r="T246" s="10"/>
      <c r="U246" s="10"/>
      <c r="V246" s="10"/>
      <c r="W246" s="10"/>
      <c r="X246" s="10"/>
      <c r="Y246" s="10"/>
      <c r="Z246" s="39"/>
      <c r="AA246" s="39"/>
      <c r="AB246" s="10"/>
    </row>
    <row r="247" spans="1:28" ht="20.2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38"/>
      <c r="M247" s="38"/>
      <c r="N247" s="38"/>
      <c r="O247" s="38"/>
      <c r="P247" s="10"/>
      <c r="Q247" s="38"/>
      <c r="R247" s="10"/>
      <c r="S247" s="10"/>
      <c r="T247" s="10"/>
      <c r="U247" s="10"/>
      <c r="V247" s="10"/>
      <c r="W247" s="10"/>
      <c r="X247" s="10"/>
      <c r="Y247" s="10"/>
      <c r="Z247" s="39"/>
      <c r="AA247" s="39"/>
      <c r="AB247" s="10"/>
    </row>
    <row r="248" spans="1:28" ht="20.2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38"/>
      <c r="M248" s="38"/>
      <c r="N248" s="38"/>
      <c r="O248" s="38"/>
      <c r="P248" s="10"/>
      <c r="Q248" s="38"/>
      <c r="R248" s="10"/>
      <c r="S248" s="10"/>
      <c r="T248" s="10"/>
      <c r="U248" s="10"/>
      <c r="V248" s="10"/>
      <c r="W248" s="10"/>
      <c r="X248" s="10"/>
      <c r="Y248" s="10"/>
      <c r="Z248" s="39"/>
      <c r="AA248" s="39"/>
      <c r="AB248" s="10"/>
    </row>
    <row r="249" spans="1:28" ht="20.2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38"/>
      <c r="M249" s="38"/>
      <c r="N249" s="38"/>
      <c r="O249" s="38"/>
      <c r="P249" s="10"/>
      <c r="Q249" s="38"/>
      <c r="R249" s="10"/>
      <c r="S249" s="10"/>
      <c r="T249" s="10"/>
      <c r="U249" s="10"/>
      <c r="V249" s="10"/>
      <c r="W249" s="10"/>
      <c r="X249" s="10"/>
      <c r="Y249" s="10"/>
      <c r="Z249" s="39"/>
      <c r="AA249" s="39"/>
      <c r="AB249" s="10"/>
    </row>
    <row r="250" spans="1:28" ht="20.2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38"/>
      <c r="M250" s="38"/>
      <c r="N250" s="38"/>
      <c r="O250" s="38"/>
      <c r="P250" s="10"/>
      <c r="Q250" s="38"/>
      <c r="R250" s="10"/>
      <c r="S250" s="10"/>
      <c r="T250" s="10"/>
      <c r="U250" s="10"/>
      <c r="V250" s="10"/>
      <c r="W250" s="10"/>
      <c r="X250" s="10"/>
      <c r="Y250" s="10"/>
      <c r="Z250" s="39"/>
      <c r="AA250" s="39"/>
      <c r="AB250" s="10"/>
    </row>
    <row r="251" spans="1:28" ht="20.2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38"/>
      <c r="M251" s="38"/>
      <c r="N251" s="38"/>
      <c r="O251" s="38"/>
      <c r="P251" s="10"/>
      <c r="Q251" s="38"/>
      <c r="R251" s="10"/>
      <c r="S251" s="10"/>
      <c r="T251" s="10"/>
      <c r="U251" s="10"/>
      <c r="V251" s="10"/>
      <c r="W251" s="10"/>
      <c r="X251" s="10"/>
      <c r="Y251" s="10"/>
      <c r="Z251" s="39"/>
      <c r="AA251" s="39"/>
      <c r="AB251" s="10"/>
    </row>
    <row r="252" spans="1:28" ht="20.2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38"/>
      <c r="M252" s="38"/>
      <c r="N252" s="38"/>
      <c r="O252" s="38"/>
      <c r="P252" s="10"/>
      <c r="Q252" s="38"/>
      <c r="R252" s="10"/>
      <c r="S252" s="10"/>
      <c r="T252" s="10"/>
      <c r="U252" s="10"/>
      <c r="V252" s="10"/>
      <c r="W252" s="10"/>
      <c r="X252" s="10"/>
      <c r="Y252" s="10"/>
      <c r="Z252" s="39"/>
      <c r="AA252" s="39"/>
      <c r="AB252" s="10"/>
    </row>
    <row r="253" spans="1:28" ht="20.2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38"/>
      <c r="M253" s="38"/>
      <c r="N253" s="38"/>
      <c r="O253" s="38"/>
      <c r="P253" s="10"/>
      <c r="Q253" s="38"/>
      <c r="R253" s="10"/>
      <c r="S253" s="10"/>
      <c r="T253" s="10"/>
      <c r="U253" s="10"/>
      <c r="V253" s="10"/>
      <c r="W253" s="10"/>
      <c r="X253" s="10"/>
      <c r="Y253" s="10"/>
      <c r="Z253" s="39"/>
      <c r="AA253" s="39"/>
      <c r="AB253" s="10"/>
    </row>
    <row r="254" spans="1:28" ht="20.2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38"/>
      <c r="M254" s="38"/>
      <c r="N254" s="38"/>
      <c r="O254" s="38"/>
      <c r="P254" s="10"/>
      <c r="Q254" s="38"/>
      <c r="R254" s="10"/>
      <c r="S254" s="10"/>
      <c r="T254" s="10"/>
      <c r="U254" s="10"/>
      <c r="V254" s="10"/>
      <c r="W254" s="10"/>
      <c r="X254" s="10"/>
      <c r="Y254" s="10"/>
      <c r="Z254" s="39"/>
      <c r="AA254" s="39"/>
      <c r="AB254" s="10"/>
    </row>
    <row r="255" spans="1:28" ht="20.2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38"/>
      <c r="M255" s="38"/>
      <c r="N255" s="38"/>
      <c r="O255" s="38"/>
      <c r="P255" s="10"/>
      <c r="Q255" s="38"/>
      <c r="R255" s="10"/>
      <c r="S255" s="10"/>
      <c r="T255" s="10"/>
      <c r="U255" s="10"/>
      <c r="V255" s="10"/>
      <c r="W255" s="10"/>
      <c r="X255" s="10"/>
      <c r="Y255" s="10"/>
      <c r="Z255" s="39"/>
      <c r="AA255" s="39"/>
      <c r="AB255" s="10"/>
    </row>
    <row r="256" spans="1:28" ht="20.2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38"/>
      <c r="M256" s="38"/>
      <c r="N256" s="38"/>
      <c r="O256" s="38"/>
      <c r="P256" s="10"/>
      <c r="Q256" s="38"/>
      <c r="R256" s="10"/>
      <c r="S256" s="10"/>
      <c r="T256" s="10"/>
      <c r="U256" s="10"/>
      <c r="V256" s="10"/>
      <c r="W256" s="10"/>
      <c r="X256" s="10"/>
      <c r="Y256" s="10"/>
      <c r="Z256" s="39"/>
      <c r="AA256" s="39"/>
      <c r="AB256" s="10"/>
    </row>
    <row r="257" spans="1:28" ht="20.2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38"/>
      <c r="M257" s="38"/>
      <c r="N257" s="38"/>
      <c r="O257" s="38"/>
      <c r="P257" s="10"/>
      <c r="Q257" s="38"/>
      <c r="R257" s="10"/>
      <c r="S257" s="10"/>
      <c r="T257" s="10"/>
      <c r="U257" s="10"/>
      <c r="V257" s="10"/>
      <c r="W257" s="10"/>
      <c r="X257" s="10"/>
      <c r="Y257" s="10"/>
      <c r="Z257" s="39"/>
      <c r="AA257" s="39"/>
      <c r="AB257" s="10"/>
    </row>
    <row r="258" spans="1:28" ht="20.2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38"/>
      <c r="M258" s="38"/>
      <c r="N258" s="38"/>
      <c r="O258" s="38"/>
      <c r="P258" s="10"/>
      <c r="Q258" s="38"/>
      <c r="R258" s="10"/>
      <c r="S258" s="10"/>
      <c r="T258" s="10"/>
      <c r="U258" s="10"/>
      <c r="V258" s="10"/>
      <c r="W258" s="10"/>
      <c r="X258" s="10"/>
      <c r="Y258" s="10"/>
      <c r="Z258" s="39"/>
      <c r="AA258" s="39"/>
      <c r="AB258" s="10"/>
    </row>
    <row r="259" spans="1:28" ht="20.2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38"/>
      <c r="M259" s="38"/>
      <c r="N259" s="38"/>
      <c r="O259" s="38"/>
      <c r="P259" s="10"/>
      <c r="Q259" s="38"/>
      <c r="R259" s="10"/>
      <c r="S259" s="10"/>
      <c r="T259" s="10"/>
      <c r="U259" s="10"/>
      <c r="V259" s="10"/>
      <c r="W259" s="10"/>
      <c r="X259" s="10"/>
      <c r="Y259" s="10"/>
      <c r="Z259" s="39"/>
      <c r="AA259" s="39"/>
      <c r="AB259" s="10"/>
    </row>
    <row r="260" spans="1:28" ht="20.2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38"/>
      <c r="M260" s="38"/>
      <c r="N260" s="38"/>
      <c r="O260" s="38"/>
      <c r="P260" s="10"/>
      <c r="Q260" s="38"/>
      <c r="R260" s="10"/>
      <c r="S260" s="10"/>
      <c r="T260" s="10"/>
      <c r="U260" s="10"/>
      <c r="V260" s="10"/>
      <c r="W260" s="10"/>
      <c r="X260" s="10"/>
      <c r="Y260" s="10"/>
      <c r="Z260" s="39"/>
      <c r="AA260" s="39"/>
      <c r="AB260" s="10"/>
    </row>
    <row r="261" spans="1:28" ht="20.2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38"/>
      <c r="M261" s="38"/>
      <c r="N261" s="38"/>
      <c r="O261" s="38"/>
      <c r="P261" s="10"/>
      <c r="Q261" s="38"/>
      <c r="R261" s="10"/>
      <c r="S261" s="10"/>
      <c r="T261" s="10"/>
      <c r="U261" s="10"/>
      <c r="V261" s="10"/>
      <c r="W261" s="10"/>
      <c r="X261" s="10"/>
      <c r="Y261" s="10"/>
      <c r="Z261" s="39"/>
      <c r="AA261" s="39"/>
      <c r="AB261" s="10"/>
    </row>
    <row r="262" spans="1:28" ht="20.2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38"/>
      <c r="M262" s="38"/>
      <c r="N262" s="38"/>
      <c r="O262" s="38"/>
      <c r="P262" s="10"/>
      <c r="Q262" s="38"/>
      <c r="R262" s="10"/>
      <c r="S262" s="10"/>
      <c r="T262" s="10"/>
      <c r="U262" s="10"/>
      <c r="V262" s="10"/>
      <c r="W262" s="10"/>
      <c r="X262" s="10"/>
      <c r="Y262" s="10"/>
      <c r="Z262" s="39"/>
      <c r="AA262" s="39"/>
      <c r="AB262" s="10"/>
    </row>
    <row r="263" spans="1:28" ht="20.2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38"/>
      <c r="M263" s="38"/>
      <c r="N263" s="38"/>
      <c r="O263" s="38"/>
      <c r="P263" s="10"/>
      <c r="Q263" s="38"/>
      <c r="R263" s="10"/>
      <c r="S263" s="10"/>
      <c r="T263" s="10"/>
      <c r="U263" s="10"/>
      <c r="V263" s="10"/>
      <c r="W263" s="10"/>
      <c r="X263" s="10"/>
      <c r="Y263" s="10"/>
      <c r="Z263" s="39"/>
      <c r="AA263" s="39"/>
      <c r="AB263" s="10"/>
    </row>
    <row r="264" spans="1:28" ht="20.2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38"/>
      <c r="M264" s="38"/>
      <c r="N264" s="38"/>
      <c r="O264" s="38"/>
      <c r="P264" s="10"/>
      <c r="Q264" s="38"/>
      <c r="R264" s="10"/>
      <c r="S264" s="10"/>
      <c r="T264" s="10"/>
      <c r="U264" s="10"/>
      <c r="V264" s="10"/>
      <c r="W264" s="10"/>
      <c r="X264" s="10"/>
      <c r="Y264" s="10"/>
      <c r="Z264" s="39"/>
      <c r="AA264" s="39"/>
      <c r="AB264" s="10"/>
    </row>
    <row r="265" spans="1:28" ht="20.2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38"/>
      <c r="M265" s="38"/>
      <c r="N265" s="38"/>
      <c r="O265" s="38"/>
      <c r="P265" s="10"/>
      <c r="Q265" s="38"/>
      <c r="R265" s="10"/>
      <c r="S265" s="10"/>
      <c r="T265" s="10"/>
      <c r="U265" s="10"/>
      <c r="V265" s="10"/>
      <c r="W265" s="10"/>
      <c r="X265" s="10"/>
      <c r="Y265" s="10"/>
      <c r="Z265" s="39"/>
      <c r="AA265" s="39"/>
      <c r="AB265" s="10"/>
    </row>
    <row r="266" spans="1:28" ht="20.2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38"/>
      <c r="M266" s="38"/>
      <c r="N266" s="38"/>
      <c r="O266" s="38"/>
      <c r="P266" s="10"/>
      <c r="Q266" s="38"/>
      <c r="R266" s="10"/>
      <c r="S266" s="10"/>
      <c r="T266" s="10"/>
      <c r="U266" s="10"/>
      <c r="V266" s="10"/>
      <c r="W266" s="10"/>
      <c r="X266" s="10"/>
      <c r="Y266" s="10"/>
      <c r="Z266" s="39"/>
      <c r="AA266" s="39"/>
      <c r="AB266" s="10"/>
    </row>
    <row r="267" spans="1:28" ht="20.2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38"/>
      <c r="M267" s="38"/>
      <c r="N267" s="38"/>
      <c r="O267" s="38"/>
      <c r="P267" s="10"/>
      <c r="Q267" s="38"/>
      <c r="R267" s="10"/>
      <c r="S267" s="10"/>
      <c r="T267" s="10"/>
      <c r="U267" s="10"/>
      <c r="V267" s="10"/>
      <c r="W267" s="10"/>
      <c r="X267" s="10"/>
      <c r="Y267" s="10"/>
      <c r="Z267" s="39"/>
      <c r="AA267" s="39"/>
      <c r="AB267" s="10"/>
    </row>
    <row r="268" spans="1:28" ht="20.2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38"/>
      <c r="M268" s="38"/>
      <c r="N268" s="38"/>
      <c r="O268" s="38"/>
      <c r="P268" s="10"/>
      <c r="Q268" s="38"/>
      <c r="R268" s="10"/>
      <c r="S268" s="10"/>
      <c r="T268" s="10"/>
      <c r="U268" s="10"/>
      <c r="V268" s="10"/>
      <c r="W268" s="10"/>
      <c r="X268" s="10"/>
      <c r="Y268" s="10"/>
      <c r="Z268" s="39"/>
      <c r="AA268" s="39"/>
      <c r="AB268" s="10"/>
    </row>
    <row r="269" spans="1:28" ht="20.2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38"/>
      <c r="M269" s="38"/>
      <c r="N269" s="38"/>
      <c r="O269" s="38"/>
      <c r="P269" s="10"/>
      <c r="Q269" s="38"/>
      <c r="R269" s="10"/>
      <c r="S269" s="10"/>
      <c r="T269" s="10"/>
      <c r="U269" s="10"/>
      <c r="V269" s="10"/>
      <c r="W269" s="10"/>
      <c r="X269" s="10"/>
      <c r="Y269" s="10"/>
      <c r="Z269" s="39"/>
      <c r="AA269" s="39"/>
      <c r="AB269" s="10"/>
    </row>
    <row r="270" spans="1:28" ht="20.2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38"/>
      <c r="M270" s="38"/>
      <c r="N270" s="38"/>
      <c r="O270" s="38"/>
      <c r="P270" s="10"/>
      <c r="Q270" s="38"/>
      <c r="R270" s="10"/>
      <c r="S270" s="10"/>
      <c r="T270" s="10"/>
      <c r="U270" s="10"/>
      <c r="V270" s="10"/>
      <c r="W270" s="10"/>
      <c r="X270" s="10"/>
      <c r="Y270" s="10"/>
      <c r="Z270" s="39"/>
      <c r="AA270" s="39"/>
      <c r="AB270" s="10"/>
    </row>
    <row r="271" spans="1:28" ht="20.2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38"/>
      <c r="M271" s="38"/>
      <c r="N271" s="38"/>
      <c r="O271" s="38"/>
      <c r="P271" s="10"/>
      <c r="Q271" s="38"/>
      <c r="R271" s="10"/>
      <c r="S271" s="10"/>
      <c r="T271" s="10"/>
      <c r="U271" s="10"/>
      <c r="V271" s="10"/>
      <c r="W271" s="10"/>
      <c r="X271" s="10"/>
      <c r="Y271" s="10"/>
      <c r="Z271" s="39"/>
      <c r="AA271" s="39"/>
      <c r="AB271" s="10"/>
    </row>
    <row r="272" spans="1:28" ht="20.2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38"/>
      <c r="M272" s="38"/>
      <c r="N272" s="38"/>
      <c r="O272" s="38"/>
      <c r="P272" s="10"/>
      <c r="Q272" s="38"/>
      <c r="R272" s="10"/>
      <c r="S272" s="10"/>
      <c r="T272" s="10"/>
      <c r="U272" s="10"/>
      <c r="V272" s="10"/>
      <c r="W272" s="10"/>
      <c r="X272" s="10"/>
      <c r="Y272" s="10"/>
      <c r="Z272" s="39"/>
      <c r="AA272" s="39"/>
      <c r="AB272" s="10"/>
    </row>
    <row r="273" spans="1:28" ht="20.2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38"/>
      <c r="M273" s="38"/>
      <c r="N273" s="38"/>
      <c r="O273" s="38"/>
      <c r="P273" s="10"/>
      <c r="Q273" s="38"/>
      <c r="R273" s="10"/>
      <c r="S273" s="10"/>
      <c r="T273" s="10"/>
      <c r="U273" s="10"/>
      <c r="V273" s="10"/>
      <c r="W273" s="10"/>
      <c r="X273" s="10"/>
      <c r="Y273" s="10"/>
      <c r="Z273" s="39"/>
      <c r="AA273" s="39"/>
      <c r="AB273" s="10"/>
    </row>
    <row r="274" spans="1:28" ht="20.2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38"/>
      <c r="M274" s="38"/>
      <c r="N274" s="38"/>
      <c r="O274" s="38"/>
      <c r="P274" s="10"/>
      <c r="Q274" s="38"/>
      <c r="R274" s="10"/>
      <c r="S274" s="10"/>
      <c r="T274" s="10"/>
      <c r="U274" s="10"/>
      <c r="V274" s="10"/>
      <c r="W274" s="10"/>
      <c r="X274" s="10"/>
      <c r="Y274" s="10"/>
      <c r="Z274" s="39"/>
      <c r="AA274" s="39"/>
      <c r="AB274" s="10"/>
    </row>
    <row r="275" spans="1:28" ht="20.2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38"/>
      <c r="M275" s="38"/>
      <c r="N275" s="38"/>
      <c r="O275" s="38"/>
      <c r="P275" s="10"/>
      <c r="Q275" s="38"/>
      <c r="R275" s="10"/>
      <c r="S275" s="10"/>
      <c r="T275" s="10"/>
      <c r="U275" s="10"/>
      <c r="V275" s="10"/>
      <c r="W275" s="10"/>
      <c r="X275" s="10"/>
      <c r="Y275" s="10"/>
      <c r="Z275" s="39"/>
      <c r="AA275" s="39"/>
      <c r="AB275" s="10"/>
    </row>
    <row r="276" spans="1:28" ht="20.2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38"/>
      <c r="M276" s="38"/>
      <c r="N276" s="38"/>
      <c r="O276" s="38"/>
      <c r="P276" s="10"/>
      <c r="Q276" s="38"/>
      <c r="R276" s="10"/>
      <c r="S276" s="10"/>
      <c r="T276" s="10"/>
      <c r="U276" s="10"/>
      <c r="V276" s="10"/>
      <c r="W276" s="10"/>
      <c r="X276" s="10"/>
      <c r="Y276" s="10"/>
      <c r="Z276" s="39"/>
      <c r="AA276" s="39"/>
      <c r="AB276" s="10"/>
    </row>
    <row r="277" spans="1:28" ht="20.2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38"/>
      <c r="M277" s="38"/>
      <c r="N277" s="38"/>
      <c r="O277" s="38"/>
      <c r="P277" s="10"/>
      <c r="Q277" s="38"/>
      <c r="R277" s="10"/>
      <c r="S277" s="10"/>
      <c r="T277" s="10"/>
      <c r="U277" s="10"/>
      <c r="V277" s="10"/>
      <c r="W277" s="10"/>
      <c r="X277" s="10"/>
      <c r="Y277" s="10"/>
      <c r="Z277" s="39"/>
      <c r="AA277" s="39"/>
      <c r="AB277" s="10"/>
    </row>
    <row r="278" spans="1:28" ht="20.2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38"/>
      <c r="M278" s="38"/>
      <c r="N278" s="38"/>
      <c r="O278" s="38"/>
      <c r="P278" s="10"/>
      <c r="Q278" s="38"/>
      <c r="R278" s="10"/>
      <c r="S278" s="10"/>
      <c r="T278" s="10"/>
      <c r="U278" s="10"/>
      <c r="V278" s="10"/>
      <c r="W278" s="10"/>
      <c r="X278" s="10"/>
      <c r="Y278" s="10"/>
      <c r="Z278" s="39"/>
      <c r="AA278" s="39"/>
      <c r="AB278" s="10"/>
    </row>
    <row r="279" spans="1:28" ht="20.2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38"/>
      <c r="M279" s="38"/>
      <c r="N279" s="38"/>
      <c r="O279" s="38"/>
      <c r="P279" s="10"/>
      <c r="Q279" s="38"/>
      <c r="R279" s="10"/>
      <c r="S279" s="10"/>
      <c r="T279" s="10"/>
      <c r="U279" s="10"/>
      <c r="V279" s="10"/>
      <c r="W279" s="10"/>
      <c r="X279" s="10"/>
      <c r="Y279" s="10"/>
      <c r="Z279" s="39"/>
      <c r="AA279" s="39"/>
      <c r="AB279" s="10"/>
    </row>
    <row r="280" spans="1:28" ht="20.2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38"/>
      <c r="M280" s="38"/>
      <c r="N280" s="38"/>
      <c r="O280" s="38"/>
      <c r="P280" s="10"/>
      <c r="Q280" s="38"/>
      <c r="R280" s="10"/>
      <c r="S280" s="10"/>
      <c r="T280" s="10"/>
      <c r="U280" s="10"/>
      <c r="V280" s="10"/>
      <c r="W280" s="10"/>
      <c r="X280" s="10"/>
      <c r="Y280" s="10"/>
      <c r="Z280" s="39"/>
      <c r="AA280" s="39"/>
      <c r="AB280" s="10"/>
    </row>
    <row r="281" spans="1:28" ht="20.2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38"/>
      <c r="M281" s="38"/>
      <c r="N281" s="38"/>
      <c r="O281" s="38"/>
      <c r="P281" s="10"/>
      <c r="Q281" s="38"/>
      <c r="R281" s="10"/>
      <c r="S281" s="10"/>
      <c r="T281" s="10"/>
      <c r="U281" s="10"/>
      <c r="V281" s="10"/>
      <c r="W281" s="10"/>
      <c r="X281" s="10"/>
      <c r="Y281" s="10"/>
      <c r="Z281" s="39"/>
      <c r="AA281" s="39"/>
      <c r="AB281" s="10"/>
    </row>
    <row r="282" spans="1:28" ht="20.2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38"/>
      <c r="M282" s="38"/>
      <c r="N282" s="38"/>
      <c r="O282" s="38"/>
      <c r="P282" s="10"/>
      <c r="Q282" s="38"/>
      <c r="R282" s="10"/>
      <c r="S282" s="10"/>
      <c r="T282" s="10"/>
      <c r="U282" s="10"/>
      <c r="V282" s="10"/>
      <c r="W282" s="10"/>
      <c r="X282" s="10"/>
      <c r="Y282" s="10"/>
      <c r="Z282" s="39"/>
      <c r="AA282" s="39"/>
      <c r="AB282" s="10"/>
    </row>
    <row r="283" spans="1:28" ht="20.2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38"/>
      <c r="M283" s="38"/>
      <c r="N283" s="38"/>
      <c r="O283" s="38"/>
      <c r="P283" s="10"/>
      <c r="Q283" s="38"/>
      <c r="R283" s="10"/>
      <c r="S283" s="10"/>
      <c r="T283" s="10"/>
      <c r="U283" s="10"/>
      <c r="V283" s="10"/>
      <c r="W283" s="10"/>
      <c r="X283" s="10"/>
      <c r="Y283" s="10"/>
      <c r="Z283" s="39"/>
      <c r="AA283" s="39"/>
      <c r="AB283" s="10"/>
    </row>
    <row r="284" spans="1:28" ht="20.2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38"/>
      <c r="M284" s="38"/>
      <c r="N284" s="38"/>
      <c r="O284" s="38"/>
      <c r="P284" s="10"/>
      <c r="Q284" s="38"/>
      <c r="R284" s="10"/>
      <c r="S284" s="10"/>
      <c r="T284" s="10"/>
      <c r="U284" s="10"/>
      <c r="V284" s="10"/>
      <c r="W284" s="10"/>
      <c r="X284" s="10"/>
      <c r="Y284" s="10"/>
      <c r="Z284" s="39"/>
      <c r="AA284" s="39"/>
      <c r="AB284" s="10"/>
    </row>
    <row r="285" spans="1:28" ht="20.2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38"/>
      <c r="M285" s="38"/>
      <c r="N285" s="38"/>
      <c r="O285" s="38"/>
      <c r="P285" s="10"/>
      <c r="Q285" s="38"/>
      <c r="R285" s="10"/>
      <c r="S285" s="10"/>
      <c r="T285" s="10"/>
      <c r="U285" s="10"/>
      <c r="V285" s="10"/>
      <c r="W285" s="10"/>
      <c r="X285" s="10"/>
      <c r="Y285" s="10"/>
      <c r="Z285" s="39"/>
      <c r="AA285" s="39"/>
      <c r="AB285" s="10"/>
    </row>
    <row r="286" spans="1:28" ht="20.2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38"/>
      <c r="M286" s="38"/>
      <c r="N286" s="38"/>
      <c r="O286" s="38"/>
      <c r="P286" s="10"/>
      <c r="Q286" s="38"/>
      <c r="R286" s="10"/>
      <c r="S286" s="10"/>
      <c r="T286" s="10"/>
      <c r="U286" s="10"/>
      <c r="V286" s="10"/>
      <c r="W286" s="10"/>
      <c r="X286" s="10"/>
      <c r="Y286" s="10"/>
      <c r="Z286" s="39"/>
      <c r="AA286" s="39"/>
      <c r="AB286" s="10"/>
    </row>
    <row r="287" spans="1:28" ht="20.2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38"/>
      <c r="M287" s="38"/>
      <c r="N287" s="38"/>
      <c r="O287" s="38"/>
      <c r="P287" s="10"/>
      <c r="Q287" s="38"/>
      <c r="R287" s="10"/>
      <c r="S287" s="10"/>
      <c r="T287" s="10"/>
      <c r="U287" s="10"/>
      <c r="V287" s="10"/>
      <c r="W287" s="10"/>
      <c r="X287" s="10"/>
      <c r="Y287" s="10"/>
      <c r="Z287" s="39"/>
      <c r="AA287" s="39"/>
      <c r="AB287" s="10"/>
    </row>
    <row r="288" spans="1:28" ht="20.2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38"/>
      <c r="M288" s="38"/>
      <c r="N288" s="38"/>
      <c r="O288" s="38"/>
      <c r="P288" s="10"/>
      <c r="Q288" s="38"/>
      <c r="R288" s="10"/>
      <c r="S288" s="10"/>
      <c r="T288" s="10"/>
      <c r="U288" s="10"/>
      <c r="V288" s="10"/>
      <c r="W288" s="10"/>
      <c r="X288" s="10"/>
      <c r="Y288" s="10"/>
      <c r="Z288" s="39"/>
      <c r="AA288" s="39"/>
      <c r="AB288" s="10"/>
    </row>
    <row r="289" spans="1:28" ht="20.2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38"/>
      <c r="M289" s="38"/>
      <c r="N289" s="38"/>
      <c r="O289" s="38"/>
      <c r="P289" s="10"/>
      <c r="Q289" s="38"/>
      <c r="R289" s="10"/>
      <c r="S289" s="10"/>
      <c r="T289" s="10"/>
      <c r="U289" s="10"/>
      <c r="V289" s="10"/>
      <c r="W289" s="10"/>
      <c r="X289" s="10"/>
      <c r="Y289" s="10"/>
      <c r="Z289" s="39"/>
      <c r="AA289" s="39"/>
      <c r="AB289" s="10"/>
    </row>
    <row r="290" spans="1:28" ht="20.2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38"/>
      <c r="M290" s="38"/>
      <c r="N290" s="38"/>
      <c r="O290" s="38"/>
      <c r="P290" s="10"/>
      <c r="Q290" s="38"/>
      <c r="R290" s="10"/>
      <c r="S290" s="10"/>
      <c r="T290" s="10"/>
      <c r="U290" s="10"/>
      <c r="V290" s="10"/>
      <c r="W290" s="10"/>
      <c r="X290" s="10"/>
      <c r="Y290" s="10"/>
      <c r="Z290" s="39"/>
      <c r="AA290" s="39"/>
      <c r="AB290" s="10"/>
    </row>
    <row r="291" spans="1:28" ht="20.2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38"/>
      <c r="M291" s="38"/>
      <c r="N291" s="38"/>
      <c r="O291" s="38"/>
      <c r="P291" s="10"/>
      <c r="Q291" s="38"/>
      <c r="R291" s="10"/>
      <c r="S291" s="10"/>
      <c r="T291" s="10"/>
      <c r="U291" s="10"/>
      <c r="V291" s="10"/>
      <c r="W291" s="10"/>
      <c r="X291" s="10"/>
      <c r="Y291" s="10"/>
      <c r="Z291" s="39"/>
      <c r="AA291" s="39"/>
      <c r="AB291" s="10"/>
    </row>
    <row r="292" spans="1:28" ht="20.2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38"/>
      <c r="M292" s="38"/>
      <c r="N292" s="38"/>
      <c r="O292" s="38"/>
      <c r="P292" s="10"/>
      <c r="Q292" s="38"/>
      <c r="R292" s="10"/>
      <c r="S292" s="10"/>
      <c r="T292" s="10"/>
      <c r="U292" s="10"/>
      <c r="V292" s="10"/>
      <c r="W292" s="10"/>
      <c r="X292" s="10"/>
      <c r="Y292" s="10"/>
      <c r="Z292" s="39"/>
      <c r="AA292" s="39"/>
      <c r="AB292" s="10"/>
    </row>
    <row r="293" spans="1:28" ht="20.2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38"/>
      <c r="M293" s="38"/>
      <c r="N293" s="38"/>
      <c r="O293" s="38"/>
      <c r="P293" s="10"/>
      <c r="Q293" s="38"/>
      <c r="R293" s="10"/>
      <c r="S293" s="10"/>
      <c r="T293" s="10"/>
      <c r="U293" s="10"/>
      <c r="V293" s="10"/>
      <c r="W293" s="10"/>
      <c r="X293" s="10"/>
      <c r="Y293" s="10"/>
      <c r="Z293" s="39"/>
      <c r="AA293" s="39"/>
      <c r="AB293" s="10"/>
    </row>
    <row r="294" spans="1:28" ht="20.2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38"/>
      <c r="M294" s="38"/>
      <c r="N294" s="38"/>
      <c r="O294" s="38"/>
      <c r="P294" s="10"/>
      <c r="Q294" s="38"/>
      <c r="R294" s="10"/>
      <c r="S294" s="10"/>
      <c r="T294" s="10"/>
      <c r="U294" s="10"/>
      <c r="V294" s="10"/>
      <c r="W294" s="10"/>
      <c r="X294" s="10"/>
      <c r="Y294" s="10"/>
      <c r="Z294" s="39"/>
      <c r="AA294" s="39"/>
      <c r="AB294" s="10"/>
    </row>
    <row r="295" spans="1:28" ht="20.2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38"/>
      <c r="M295" s="38"/>
      <c r="N295" s="38"/>
      <c r="O295" s="38"/>
      <c r="P295" s="10"/>
      <c r="Q295" s="38"/>
      <c r="R295" s="10"/>
      <c r="S295" s="10"/>
      <c r="T295" s="10"/>
      <c r="U295" s="10"/>
      <c r="V295" s="10"/>
      <c r="W295" s="10"/>
      <c r="X295" s="10"/>
      <c r="Y295" s="10"/>
      <c r="Z295" s="39"/>
      <c r="AA295" s="39"/>
      <c r="AB295" s="10"/>
    </row>
    <row r="296" spans="1:28" ht="20.2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38"/>
      <c r="M296" s="38"/>
      <c r="N296" s="38"/>
      <c r="O296" s="38"/>
      <c r="P296" s="10"/>
      <c r="Q296" s="38"/>
      <c r="R296" s="10"/>
      <c r="S296" s="10"/>
      <c r="T296" s="10"/>
      <c r="U296" s="10"/>
      <c r="V296" s="10"/>
      <c r="W296" s="10"/>
      <c r="X296" s="10"/>
      <c r="Y296" s="10"/>
      <c r="Z296" s="39"/>
      <c r="AA296" s="39"/>
      <c r="AB296" s="10"/>
    </row>
    <row r="297" spans="1:28" ht="20.2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38"/>
      <c r="M297" s="38"/>
      <c r="N297" s="38"/>
      <c r="O297" s="38"/>
      <c r="P297" s="10"/>
      <c r="Q297" s="38"/>
      <c r="R297" s="10"/>
      <c r="S297" s="10"/>
      <c r="T297" s="10"/>
      <c r="U297" s="10"/>
      <c r="V297" s="10"/>
      <c r="W297" s="10"/>
      <c r="X297" s="10"/>
      <c r="Y297" s="10"/>
      <c r="Z297" s="39"/>
      <c r="AA297" s="39"/>
      <c r="AB297" s="10"/>
    </row>
    <row r="298" spans="1:28" ht="20.2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38"/>
      <c r="M298" s="38"/>
      <c r="N298" s="38"/>
      <c r="O298" s="38"/>
      <c r="P298" s="10"/>
      <c r="Q298" s="38"/>
      <c r="R298" s="10"/>
      <c r="S298" s="10"/>
      <c r="T298" s="10"/>
      <c r="U298" s="10"/>
      <c r="V298" s="10"/>
      <c r="W298" s="10"/>
      <c r="X298" s="10"/>
      <c r="Y298" s="10"/>
      <c r="Z298" s="39"/>
      <c r="AA298" s="39"/>
      <c r="AB298" s="10"/>
    </row>
    <row r="299" spans="1:28" ht="20.2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38"/>
      <c r="M299" s="38"/>
      <c r="N299" s="38"/>
      <c r="O299" s="38"/>
      <c r="P299" s="10"/>
      <c r="Q299" s="38"/>
      <c r="R299" s="10"/>
      <c r="S299" s="10"/>
      <c r="T299" s="10"/>
      <c r="U299" s="10"/>
      <c r="V299" s="10"/>
      <c r="W299" s="10"/>
      <c r="X299" s="10"/>
      <c r="Y299" s="10"/>
      <c r="Z299" s="39"/>
      <c r="AA299" s="39"/>
      <c r="AB299" s="10"/>
    </row>
    <row r="300" spans="1:28" ht="20.2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38"/>
      <c r="M300" s="38"/>
      <c r="N300" s="38"/>
      <c r="O300" s="38"/>
      <c r="P300" s="10"/>
      <c r="Q300" s="38"/>
      <c r="R300" s="10"/>
      <c r="S300" s="10"/>
      <c r="T300" s="10"/>
      <c r="U300" s="10"/>
      <c r="V300" s="10"/>
      <c r="W300" s="10"/>
      <c r="X300" s="10"/>
      <c r="Y300" s="10"/>
      <c r="Z300" s="39"/>
      <c r="AA300" s="39"/>
      <c r="AB300" s="10"/>
    </row>
    <row r="301" spans="1:28" ht="20.2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38"/>
      <c r="M301" s="38"/>
      <c r="N301" s="38"/>
      <c r="O301" s="38"/>
      <c r="P301" s="10"/>
      <c r="Q301" s="38"/>
      <c r="R301" s="10"/>
      <c r="S301" s="10"/>
      <c r="T301" s="10"/>
      <c r="U301" s="10"/>
      <c r="V301" s="10"/>
      <c r="W301" s="10"/>
      <c r="X301" s="10"/>
      <c r="Y301" s="10"/>
      <c r="Z301" s="39"/>
      <c r="AA301" s="39"/>
      <c r="AB301" s="10"/>
    </row>
    <row r="302" spans="1:28" ht="20.2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38"/>
      <c r="M302" s="38"/>
      <c r="N302" s="38"/>
      <c r="O302" s="38"/>
      <c r="P302" s="10"/>
      <c r="Q302" s="38"/>
      <c r="R302" s="10"/>
      <c r="S302" s="10"/>
      <c r="T302" s="10"/>
      <c r="U302" s="10"/>
      <c r="V302" s="10"/>
      <c r="W302" s="10"/>
      <c r="X302" s="10"/>
      <c r="Y302" s="10"/>
      <c r="Z302" s="39"/>
      <c r="AA302" s="39"/>
      <c r="AB302" s="10"/>
    </row>
    <row r="303" spans="1:28" ht="20.2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38"/>
      <c r="M303" s="38"/>
      <c r="N303" s="38"/>
      <c r="O303" s="38"/>
      <c r="P303" s="10"/>
      <c r="Q303" s="38"/>
      <c r="R303" s="10"/>
      <c r="S303" s="10"/>
      <c r="T303" s="10"/>
      <c r="U303" s="10"/>
      <c r="V303" s="10"/>
      <c r="W303" s="10"/>
      <c r="X303" s="10"/>
      <c r="Y303" s="10"/>
      <c r="Z303" s="39"/>
      <c r="AA303" s="39"/>
      <c r="AB303" s="10"/>
    </row>
    <row r="304" spans="1:28" ht="20.2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38"/>
      <c r="M304" s="38"/>
      <c r="N304" s="38"/>
      <c r="O304" s="38"/>
      <c r="P304" s="10"/>
      <c r="Q304" s="38"/>
      <c r="R304" s="10"/>
      <c r="S304" s="10"/>
      <c r="T304" s="10"/>
      <c r="U304" s="10"/>
      <c r="V304" s="10"/>
      <c r="W304" s="10"/>
      <c r="X304" s="10"/>
      <c r="Y304" s="10"/>
      <c r="Z304" s="39"/>
      <c r="AA304" s="39"/>
      <c r="AB304" s="10"/>
    </row>
    <row r="305" spans="1:28" ht="20.2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38"/>
      <c r="M305" s="38"/>
      <c r="N305" s="38"/>
      <c r="O305" s="38"/>
      <c r="P305" s="10"/>
      <c r="Q305" s="38"/>
      <c r="R305" s="10"/>
      <c r="S305" s="10"/>
      <c r="T305" s="10"/>
      <c r="U305" s="10"/>
      <c r="V305" s="10"/>
      <c r="W305" s="10"/>
      <c r="X305" s="10"/>
      <c r="Y305" s="10"/>
      <c r="Z305" s="39"/>
      <c r="AA305" s="39"/>
      <c r="AB305" s="10"/>
    </row>
    <row r="306" spans="1:28" ht="20.2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38"/>
      <c r="M306" s="38"/>
      <c r="N306" s="38"/>
      <c r="O306" s="38"/>
      <c r="P306" s="10"/>
      <c r="Q306" s="38"/>
      <c r="R306" s="10"/>
      <c r="S306" s="10"/>
      <c r="T306" s="10"/>
      <c r="U306" s="10"/>
      <c r="V306" s="10"/>
      <c r="W306" s="10"/>
      <c r="X306" s="10"/>
      <c r="Y306" s="10"/>
      <c r="Z306" s="39"/>
      <c r="AA306" s="39"/>
      <c r="AB306" s="10"/>
    </row>
    <row r="307" spans="1:28" ht="20.2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38"/>
      <c r="M307" s="38"/>
      <c r="N307" s="38"/>
      <c r="O307" s="38"/>
      <c r="P307" s="10"/>
      <c r="Q307" s="38"/>
      <c r="R307" s="10"/>
      <c r="S307" s="10"/>
      <c r="T307" s="10"/>
      <c r="U307" s="10"/>
      <c r="V307" s="10"/>
      <c r="W307" s="10"/>
      <c r="X307" s="10"/>
      <c r="Y307" s="10"/>
      <c r="Z307" s="39"/>
      <c r="AA307" s="39"/>
      <c r="AB307" s="10"/>
    </row>
    <row r="308" spans="1:28" ht="20.2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38"/>
      <c r="M308" s="38"/>
      <c r="N308" s="38"/>
      <c r="O308" s="38"/>
      <c r="P308" s="10"/>
      <c r="Q308" s="38"/>
      <c r="R308" s="10"/>
      <c r="S308" s="10"/>
      <c r="T308" s="10"/>
      <c r="U308" s="10"/>
      <c r="V308" s="10"/>
      <c r="W308" s="10"/>
      <c r="X308" s="10"/>
      <c r="Y308" s="10"/>
      <c r="Z308" s="39"/>
      <c r="AA308" s="39"/>
      <c r="AB308" s="10"/>
    </row>
    <row r="309" spans="1:28" ht="20.2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38"/>
      <c r="M309" s="38"/>
      <c r="N309" s="38"/>
      <c r="O309" s="38"/>
      <c r="P309" s="10"/>
      <c r="Q309" s="38"/>
      <c r="R309" s="10"/>
      <c r="S309" s="10"/>
      <c r="T309" s="10"/>
      <c r="U309" s="10"/>
      <c r="V309" s="10"/>
      <c r="W309" s="10"/>
      <c r="X309" s="10"/>
      <c r="Y309" s="10"/>
      <c r="Z309" s="39"/>
      <c r="AA309" s="39"/>
      <c r="AB309" s="10"/>
    </row>
    <row r="310" spans="1:28" ht="20.2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38"/>
      <c r="M310" s="38"/>
      <c r="N310" s="38"/>
      <c r="O310" s="38"/>
      <c r="P310" s="10"/>
      <c r="Q310" s="38"/>
      <c r="R310" s="10"/>
      <c r="S310" s="10"/>
      <c r="T310" s="10"/>
      <c r="U310" s="10"/>
      <c r="V310" s="10"/>
      <c r="W310" s="10"/>
      <c r="X310" s="10"/>
      <c r="Y310" s="10"/>
      <c r="Z310" s="39"/>
      <c r="AA310" s="39"/>
      <c r="AB310" s="10"/>
    </row>
    <row r="311" spans="1:28" ht="20.2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38"/>
      <c r="M311" s="38"/>
      <c r="N311" s="38"/>
      <c r="O311" s="38"/>
      <c r="P311" s="10"/>
      <c r="Q311" s="38"/>
      <c r="R311" s="10"/>
      <c r="S311" s="10"/>
      <c r="T311" s="10"/>
      <c r="U311" s="10"/>
      <c r="V311" s="10"/>
      <c r="W311" s="10"/>
      <c r="X311" s="10"/>
      <c r="Y311" s="10"/>
      <c r="Z311" s="39"/>
      <c r="AA311" s="39"/>
      <c r="AB311" s="10"/>
    </row>
    <row r="312" spans="1:28" ht="20.2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38"/>
      <c r="M312" s="38"/>
      <c r="N312" s="38"/>
      <c r="O312" s="38"/>
      <c r="P312" s="10"/>
      <c r="Q312" s="38"/>
      <c r="R312" s="10"/>
      <c r="S312" s="10"/>
      <c r="T312" s="10"/>
      <c r="U312" s="10"/>
      <c r="V312" s="10"/>
      <c r="W312" s="10"/>
      <c r="X312" s="10"/>
      <c r="Y312" s="10"/>
      <c r="Z312" s="39"/>
      <c r="AA312" s="39"/>
      <c r="AB312" s="10"/>
    </row>
    <row r="313" spans="1:28" ht="20.2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38"/>
      <c r="M313" s="38"/>
      <c r="N313" s="38"/>
      <c r="O313" s="38"/>
      <c r="P313" s="10"/>
      <c r="Q313" s="38"/>
      <c r="R313" s="10"/>
      <c r="S313" s="10"/>
      <c r="T313" s="10"/>
      <c r="U313" s="10"/>
      <c r="V313" s="10"/>
      <c r="W313" s="10"/>
      <c r="X313" s="10"/>
      <c r="Y313" s="10"/>
      <c r="Z313" s="39"/>
      <c r="AA313" s="39"/>
      <c r="AB313" s="10"/>
    </row>
    <row r="314" spans="1:28" ht="20.2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38"/>
      <c r="M314" s="38"/>
      <c r="N314" s="38"/>
      <c r="O314" s="38"/>
      <c r="P314" s="10"/>
      <c r="Q314" s="38"/>
      <c r="R314" s="10"/>
      <c r="S314" s="10"/>
      <c r="T314" s="10"/>
      <c r="U314" s="10"/>
      <c r="V314" s="10"/>
      <c r="W314" s="10"/>
      <c r="X314" s="10"/>
      <c r="Y314" s="10"/>
      <c r="Z314" s="39"/>
      <c r="AA314" s="39"/>
      <c r="AB314" s="10"/>
    </row>
    <row r="315" spans="1:28" ht="20.2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38"/>
      <c r="M315" s="38"/>
      <c r="N315" s="38"/>
      <c r="O315" s="38"/>
      <c r="P315" s="10"/>
      <c r="Q315" s="38"/>
      <c r="R315" s="10"/>
      <c r="S315" s="10"/>
      <c r="T315" s="10"/>
      <c r="U315" s="10"/>
      <c r="V315" s="10"/>
      <c r="W315" s="10"/>
      <c r="X315" s="10"/>
      <c r="Y315" s="10"/>
      <c r="Z315" s="39"/>
      <c r="AA315" s="39"/>
      <c r="AB315" s="10"/>
    </row>
    <row r="316" spans="1:28" ht="20.2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38"/>
      <c r="M316" s="38"/>
      <c r="N316" s="38"/>
      <c r="O316" s="38"/>
      <c r="P316" s="10"/>
      <c r="Q316" s="38"/>
      <c r="R316" s="10"/>
      <c r="S316" s="10"/>
      <c r="T316" s="10"/>
      <c r="U316" s="10"/>
      <c r="V316" s="10"/>
      <c r="W316" s="10"/>
      <c r="X316" s="10"/>
      <c r="Y316" s="10"/>
      <c r="Z316" s="39"/>
      <c r="AA316" s="39"/>
      <c r="AB316" s="10"/>
    </row>
    <row r="317" spans="1:28" ht="20.2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38"/>
      <c r="M317" s="38"/>
      <c r="N317" s="38"/>
      <c r="O317" s="38"/>
      <c r="P317" s="10"/>
      <c r="Q317" s="38"/>
      <c r="R317" s="10"/>
      <c r="S317" s="10"/>
      <c r="T317" s="10"/>
      <c r="U317" s="10"/>
      <c r="V317" s="10"/>
      <c r="W317" s="10"/>
      <c r="X317" s="10"/>
      <c r="Y317" s="10"/>
      <c r="Z317" s="39"/>
      <c r="AA317" s="39"/>
      <c r="AB317" s="10"/>
    </row>
    <row r="318" spans="1:28" ht="20.2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38"/>
      <c r="M318" s="38"/>
      <c r="N318" s="38"/>
      <c r="O318" s="38"/>
      <c r="P318" s="10"/>
      <c r="Q318" s="38"/>
      <c r="R318" s="10"/>
      <c r="S318" s="10"/>
      <c r="T318" s="10"/>
      <c r="U318" s="10"/>
      <c r="V318" s="10"/>
      <c r="W318" s="10"/>
      <c r="X318" s="10"/>
      <c r="Y318" s="10"/>
      <c r="Z318" s="39"/>
      <c r="AA318" s="39"/>
      <c r="AB318" s="10"/>
    </row>
    <row r="319" spans="1:28" ht="20.2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38"/>
      <c r="M319" s="38"/>
      <c r="N319" s="38"/>
      <c r="O319" s="38"/>
      <c r="P319" s="10"/>
      <c r="Q319" s="38"/>
      <c r="R319" s="10"/>
      <c r="S319" s="10"/>
      <c r="T319" s="10"/>
      <c r="U319" s="10"/>
      <c r="V319" s="10"/>
      <c r="W319" s="10"/>
      <c r="X319" s="10"/>
      <c r="Y319" s="10"/>
      <c r="Z319" s="39"/>
      <c r="AA319" s="39"/>
      <c r="AB319" s="10"/>
    </row>
    <row r="320" spans="1:28" ht="20.2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38"/>
      <c r="M320" s="38"/>
      <c r="N320" s="38"/>
      <c r="O320" s="38"/>
      <c r="P320" s="10"/>
      <c r="Q320" s="38"/>
      <c r="R320" s="10"/>
      <c r="S320" s="10"/>
      <c r="T320" s="10"/>
      <c r="U320" s="10"/>
      <c r="V320" s="10"/>
      <c r="W320" s="10"/>
      <c r="X320" s="10"/>
      <c r="Y320" s="10"/>
      <c r="Z320" s="39"/>
      <c r="AA320" s="39"/>
      <c r="AB320" s="10"/>
    </row>
    <row r="321" spans="1:28" ht="20.2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38"/>
      <c r="M321" s="38"/>
      <c r="N321" s="38"/>
      <c r="O321" s="38"/>
      <c r="P321" s="10"/>
      <c r="Q321" s="38"/>
      <c r="R321" s="10"/>
      <c r="S321" s="10"/>
      <c r="T321" s="10"/>
      <c r="U321" s="10"/>
      <c r="V321" s="10"/>
      <c r="W321" s="10"/>
      <c r="X321" s="10"/>
      <c r="Y321" s="10"/>
      <c r="Z321" s="39"/>
      <c r="AA321" s="39"/>
      <c r="AB321" s="10"/>
    </row>
    <row r="322" spans="1:28" ht="20.2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38"/>
      <c r="M322" s="38"/>
      <c r="N322" s="38"/>
      <c r="O322" s="38"/>
      <c r="P322" s="10"/>
      <c r="Q322" s="38"/>
      <c r="R322" s="10"/>
      <c r="S322" s="10"/>
      <c r="T322" s="10"/>
      <c r="U322" s="10"/>
      <c r="V322" s="10"/>
      <c r="W322" s="10"/>
      <c r="X322" s="10"/>
      <c r="Y322" s="10"/>
      <c r="Z322" s="39"/>
      <c r="AA322" s="39"/>
      <c r="AB322" s="10"/>
    </row>
    <row r="323" spans="1:28" ht="20.2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38"/>
      <c r="M323" s="38"/>
      <c r="N323" s="38"/>
      <c r="O323" s="38"/>
      <c r="P323" s="10"/>
      <c r="Q323" s="38"/>
      <c r="R323" s="10"/>
      <c r="S323" s="10"/>
      <c r="T323" s="10"/>
      <c r="U323" s="10"/>
      <c r="V323" s="10"/>
      <c r="W323" s="10"/>
      <c r="X323" s="10"/>
      <c r="Y323" s="10"/>
      <c r="Z323" s="39"/>
      <c r="AA323" s="39"/>
      <c r="AB323" s="10"/>
    </row>
    <row r="324" spans="1:28" ht="20.2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38"/>
      <c r="M324" s="38"/>
      <c r="N324" s="38"/>
      <c r="O324" s="38"/>
      <c r="P324" s="10"/>
      <c r="Q324" s="38"/>
      <c r="R324" s="10"/>
      <c r="S324" s="10"/>
      <c r="T324" s="10"/>
      <c r="U324" s="10"/>
      <c r="V324" s="10"/>
      <c r="W324" s="10"/>
      <c r="X324" s="10"/>
      <c r="Y324" s="10"/>
      <c r="Z324" s="39"/>
      <c r="AA324" s="39"/>
      <c r="AB324" s="10"/>
    </row>
    <row r="325" spans="1:28" ht="20.2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38"/>
      <c r="M325" s="38"/>
      <c r="N325" s="38"/>
      <c r="O325" s="38"/>
      <c r="P325" s="10"/>
      <c r="Q325" s="38"/>
      <c r="R325" s="10"/>
      <c r="S325" s="10"/>
      <c r="T325" s="10"/>
      <c r="U325" s="10"/>
      <c r="V325" s="10"/>
      <c r="W325" s="10"/>
      <c r="X325" s="10"/>
      <c r="Y325" s="10"/>
      <c r="Z325" s="39"/>
      <c r="AA325" s="39"/>
      <c r="AB325" s="10"/>
    </row>
    <row r="326" spans="1:28" ht="20.2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38"/>
      <c r="M326" s="38"/>
      <c r="N326" s="38"/>
      <c r="O326" s="38"/>
      <c r="P326" s="10"/>
      <c r="Q326" s="38"/>
      <c r="R326" s="10"/>
      <c r="S326" s="10"/>
      <c r="T326" s="10"/>
      <c r="U326" s="10"/>
      <c r="V326" s="10"/>
      <c r="W326" s="10"/>
      <c r="X326" s="10"/>
      <c r="Y326" s="10"/>
      <c r="Z326" s="39"/>
      <c r="AA326" s="39"/>
      <c r="AB326" s="10"/>
    </row>
    <row r="327" spans="1:28" ht="20.2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38"/>
      <c r="M327" s="38"/>
      <c r="N327" s="38"/>
      <c r="O327" s="38"/>
      <c r="P327" s="10"/>
      <c r="Q327" s="38"/>
      <c r="R327" s="10"/>
      <c r="S327" s="10"/>
      <c r="T327" s="10"/>
      <c r="U327" s="10"/>
      <c r="V327" s="10"/>
      <c r="W327" s="10"/>
      <c r="X327" s="10"/>
      <c r="Y327" s="10"/>
      <c r="Z327" s="39"/>
      <c r="AA327" s="39"/>
      <c r="AB327" s="10"/>
    </row>
    <row r="328" spans="1:28" ht="20.2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38"/>
      <c r="M328" s="38"/>
      <c r="N328" s="38"/>
      <c r="O328" s="38"/>
      <c r="P328" s="10"/>
      <c r="Q328" s="38"/>
      <c r="R328" s="10"/>
      <c r="S328" s="10"/>
      <c r="T328" s="10"/>
      <c r="U328" s="10"/>
      <c r="V328" s="10"/>
      <c r="W328" s="10"/>
      <c r="X328" s="10"/>
      <c r="Y328" s="10"/>
      <c r="Z328" s="39"/>
      <c r="AA328" s="39"/>
      <c r="AB328" s="10"/>
    </row>
    <row r="329" spans="1:28" ht="20.2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38"/>
      <c r="M329" s="38"/>
      <c r="N329" s="38"/>
      <c r="O329" s="38"/>
      <c r="P329" s="10"/>
      <c r="Q329" s="38"/>
      <c r="R329" s="10"/>
      <c r="S329" s="10"/>
      <c r="T329" s="10"/>
      <c r="U329" s="10"/>
      <c r="V329" s="10"/>
      <c r="W329" s="10"/>
      <c r="X329" s="10"/>
      <c r="Y329" s="10"/>
      <c r="Z329" s="39"/>
      <c r="AA329" s="39"/>
      <c r="AB329" s="10"/>
    </row>
    <row r="330" spans="1:28" ht="20.2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38"/>
      <c r="M330" s="38"/>
      <c r="N330" s="38"/>
      <c r="O330" s="38"/>
      <c r="P330" s="10"/>
      <c r="Q330" s="38"/>
      <c r="R330" s="10"/>
      <c r="S330" s="10"/>
      <c r="T330" s="10"/>
      <c r="U330" s="10"/>
      <c r="V330" s="10"/>
      <c r="W330" s="10"/>
      <c r="X330" s="10"/>
      <c r="Y330" s="10"/>
      <c r="Z330" s="39"/>
      <c r="AA330" s="39"/>
      <c r="AB330" s="10"/>
    </row>
    <row r="331" spans="1:28" ht="20.2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38"/>
      <c r="M331" s="38"/>
      <c r="N331" s="38"/>
      <c r="O331" s="38"/>
      <c r="P331" s="10"/>
      <c r="Q331" s="38"/>
      <c r="R331" s="10"/>
      <c r="S331" s="10"/>
      <c r="T331" s="10"/>
      <c r="U331" s="10"/>
      <c r="V331" s="10"/>
      <c r="W331" s="10"/>
      <c r="X331" s="10"/>
      <c r="Y331" s="10"/>
      <c r="Z331" s="39"/>
      <c r="AA331" s="39"/>
      <c r="AB331" s="10"/>
    </row>
    <row r="332" spans="1:28" ht="20.2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38"/>
      <c r="M332" s="38"/>
      <c r="N332" s="38"/>
      <c r="O332" s="38"/>
      <c r="P332" s="10"/>
      <c r="Q332" s="38"/>
      <c r="R332" s="10"/>
      <c r="S332" s="10"/>
      <c r="T332" s="10"/>
      <c r="U332" s="10"/>
      <c r="V332" s="10"/>
      <c r="W332" s="10"/>
      <c r="X332" s="10"/>
      <c r="Y332" s="10"/>
      <c r="Z332" s="39"/>
      <c r="AA332" s="39"/>
      <c r="AB332" s="10"/>
    </row>
    <row r="333" spans="1:28" ht="20.2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38"/>
      <c r="M333" s="38"/>
      <c r="N333" s="38"/>
      <c r="O333" s="38"/>
      <c r="P333" s="10"/>
      <c r="Q333" s="38"/>
      <c r="R333" s="10"/>
      <c r="S333" s="10"/>
      <c r="T333" s="10"/>
      <c r="U333" s="10"/>
      <c r="V333" s="10"/>
      <c r="W333" s="10"/>
      <c r="X333" s="10"/>
      <c r="Y333" s="10"/>
      <c r="Z333" s="39"/>
      <c r="AA333" s="39"/>
      <c r="AB333" s="10"/>
    </row>
    <row r="334" spans="1:28" ht="20.2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38"/>
      <c r="M334" s="38"/>
      <c r="N334" s="38"/>
      <c r="O334" s="38"/>
      <c r="P334" s="10"/>
      <c r="Q334" s="38"/>
      <c r="R334" s="10"/>
      <c r="S334" s="10"/>
      <c r="T334" s="10"/>
      <c r="U334" s="10"/>
      <c r="V334" s="10"/>
      <c r="W334" s="10"/>
      <c r="X334" s="10"/>
      <c r="Y334" s="10"/>
      <c r="Z334" s="39"/>
      <c r="AA334" s="39"/>
      <c r="AB334" s="10"/>
    </row>
    <row r="335" spans="1:28" ht="20.2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38"/>
      <c r="M335" s="38"/>
      <c r="N335" s="38"/>
      <c r="O335" s="38"/>
      <c r="P335" s="10"/>
      <c r="Q335" s="38"/>
      <c r="R335" s="10"/>
      <c r="S335" s="10"/>
      <c r="T335" s="10"/>
      <c r="U335" s="10"/>
      <c r="V335" s="10"/>
      <c r="W335" s="10"/>
      <c r="X335" s="10"/>
      <c r="Y335" s="10"/>
      <c r="Z335" s="39"/>
      <c r="AA335" s="39"/>
      <c r="AB335" s="10"/>
    </row>
    <row r="336" spans="1:28" ht="20.2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38"/>
      <c r="M336" s="38"/>
      <c r="N336" s="38"/>
      <c r="O336" s="38"/>
      <c r="P336" s="10"/>
      <c r="Q336" s="38"/>
      <c r="R336" s="10"/>
      <c r="S336" s="10"/>
      <c r="T336" s="10"/>
      <c r="U336" s="10"/>
      <c r="V336" s="10"/>
      <c r="W336" s="10"/>
      <c r="X336" s="10"/>
      <c r="Y336" s="10"/>
      <c r="Z336" s="39"/>
      <c r="AA336" s="39"/>
      <c r="AB336" s="10"/>
    </row>
    <row r="337" spans="1:28" ht="20.2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38"/>
      <c r="M337" s="38"/>
      <c r="N337" s="38"/>
      <c r="O337" s="38"/>
      <c r="P337" s="10"/>
      <c r="Q337" s="38"/>
      <c r="R337" s="10"/>
      <c r="S337" s="10"/>
      <c r="T337" s="10"/>
      <c r="U337" s="10"/>
      <c r="V337" s="10"/>
      <c r="W337" s="10"/>
      <c r="X337" s="10"/>
      <c r="Y337" s="10"/>
      <c r="Z337" s="39"/>
      <c r="AA337" s="39"/>
      <c r="AB337" s="10"/>
    </row>
    <row r="338" spans="1:28" ht="20.2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38"/>
      <c r="M338" s="38"/>
      <c r="N338" s="38"/>
      <c r="O338" s="38"/>
      <c r="P338" s="10"/>
      <c r="Q338" s="38"/>
      <c r="R338" s="10"/>
      <c r="S338" s="10"/>
      <c r="T338" s="10"/>
      <c r="U338" s="10"/>
      <c r="V338" s="10"/>
      <c r="W338" s="10"/>
      <c r="X338" s="10"/>
      <c r="Y338" s="10"/>
      <c r="Z338" s="39"/>
      <c r="AA338" s="39"/>
      <c r="AB338" s="10"/>
    </row>
    <row r="339" spans="1:28" ht="20.2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38"/>
      <c r="M339" s="38"/>
      <c r="N339" s="38"/>
      <c r="O339" s="38"/>
      <c r="P339" s="10"/>
      <c r="Q339" s="38"/>
      <c r="R339" s="10"/>
      <c r="S339" s="10"/>
      <c r="T339" s="10"/>
      <c r="U339" s="10"/>
      <c r="V339" s="10"/>
      <c r="W339" s="10"/>
      <c r="X339" s="10"/>
      <c r="Y339" s="10"/>
      <c r="Z339" s="39"/>
      <c r="AA339" s="39"/>
      <c r="AB339" s="10"/>
    </row>
    <row r="340" spans="1:28" ht="20.2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38"/>
      <c r="M340" s="38"/>
      <c r="N340" s="38"/>
      <c r="O340" s="38"/>
      <c r="P340" s="10"/>
      <c r="Q340" s="38"/>
      <c r="R340" s="10"/>
      <c r="S340" s="10"/>
      <c r="T340" s="10"/>
      <c r="U340" s="10"/>
      <c r="V340" s="10"/>
      <c r="W340" s="10"/>
      <c r="X340" s="10"/>
      <c r="Y340" s="10"/>
      <c r="Z340" s="39"/>
      <c r="AA340" s="39"/>
      <c r="AB340" s="10"/>
    </row>
    <row r="341" spans="1:28" ht="20.2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38"/>
      <c r="M341" s="38"/>
      <c r="N341" s="38"/>
      <c r="O341" s="38"/>
      <c r="P341" s="10"/>
      <c r="Q341" s="38"/>
      <c r="R341" s="10"/>
      <c r="S341" s="10"/>
      <c r="T341" s="10"/>
      <c r="U341" s="10"/>
      <c r="V341" s="10"/>
      <c r="W341" s="10"/>
      <c r="X341" s="10"/>
      <c r="Y341" s="10"/>
      <c r="Z341" s="39"/>
      <c r="AA341" s="39"/>
      <c r="AB341" s="10"/>
    </row>
    <row r="342" spans="1:28" ht="20.2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38"/>
      <c r="M342" s="38"/>
      <c r="N342" s="38"/>
      <c r="O342" s="38"/>
      <c r="P342" s="10"/>
      <c r="Q342" s="38"/>
      <c r="R342" s="10"/>
      <c r="S342" s="10"/>
      <c r="T342" s="10"/>
      <c r="U342" s="10"/>
      <c r="V342" s="10"/>
      <c r="W342" s="10"/>
      <c r="X342" s="10"/>
      <c r="Y342" s="10"/>
      <c r="Z342" s="39"/>
      <c r="AA342" s="39"/>
      <c r="AB342" s="10"/>
    </row>
    <row r="343" spans="1:28" ht="20.2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38"/>
      <c r="M343" s="38"/>
      <c r="N343" s="38"/>
      <c r="O343" s="38"/>
      <c r="P343" s="10"/>
      <c r="Q343" s="38"/>
      <c r="R343" s="10"/>
      <c r="S343" s="10"/>
      <c r="T343" s="10"/>
      <c r="U343" s="10"/>
      <c r="V343" s="10"/>
      <c r="W343" s="10"/>
      <c r="X343" s="10"/>
      <c r="Y343" s="10"/>
      <c r="Z343" s="39"/>
      <c r="AA343" s="39"/>
      <c r="AB343" s="10"/>
    </row>
    <row r="344" spans="1:28" ht="20.2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38"/>
      <c r="M344" s="38"/>
      <c r="N344" s="38"/>
      <c r="O344" s="38"/>
      <c r="P344" s="10"/>
      <c r="Q344" s="38"/>
      <c r="R344" s="10"/>
      <c r="S344" s="10"/>
      <c r="T344" s="10"/>
      <c r="U344" s="10"/>
      <c r="V344" s="10"/>
      <c r="W344" s="10"/>
      <c r="X344" s="10"/>
      <c r="Y344" s="10"/>
      <c r="Z344" s="39"/>
      <c r="AA344" s="39"/>
      <c r="AB344" s="10"/>
    </row>
    <row r="345" spans="1:28" ht="20.2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38"/>
      <c r="M345" s="38"/>
      <c r="N345" s="38"/>
      <c r="O345" s="38"/>
      <c r="P345" s="10"/>
      <c r="Q345" s="38"/>
      <c r="R345" s="10"/>
      <c r="S345" s="10"/>
      <c r="T345" s="10"/>
      <c r="U345" s="10"/>
      <c r="V345" s="10"/>
      <c r="W345" s="10"/>
      <c r="X345" s="10"/>
      <c r="Y345" s="10"/>
      <c r="Z345" s="39"/>
      <c r="AA345" s="39"/>
      <c r="AB345" s="10"/>
    </row>
    <row r="346" spans="1:28" ht="20.2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38"/>
      <c r="M346" s="38"/>
      <c r="N346" s="38"/>
      <c r="O346" s="38"/>
      <c r="P346" s="10"/>
      <c r="Q346" s="38"/>
      <c r="R346" s="10"/>
      <c r="S346" s="10"/>
      <c r="T346" s="10"/>
      <c r="U346" s="10"/>
      <c r="V346" s="10"/>
      <c r="W346" s="10"/>
      <c r="X346" s="10"/>
      <c r="Y346" s="10"/>
      <c r="Z346" s="39"/>
      <c r="AA346" s="39"/>
      <c r="AB346" s="10"/>
    </row>
    <row r="347" spans="1:28" ht="20.2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38"/>
      <c r="M347" s="38"/>
      <c r="N347" s="38"/>
      <c r="O347" s="38"/>
      <c r="P347" s="10"/>
      <c r="Q347" s="38"/>
      <c r="R347" s="10"/>
      <c r="S347" s="10"/>
      <c r="T347" s="10"/>
      <c r="U347" s="10"/>
      <c r="V347" s="10"/>
      <c r="W347" s="10"/>
      <c r="X347" s="10"/>
      <c r="Y347" s="10"/>
      <c r="Z347" s="39"/>
      <c r="AA347" s="39"/>
      <c r="AB347" s="10"/>
    </row>
    <row r="348" spans="1:28" ht="20.2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38"/>
      <c r="M348" s="38"/>
      <c r="N348" s="38"/>
      <c r="O348" s="38"/>
      <c r="P348" s="10"/>
      <c r="Q348" s="38"/>
      <c r="R348" s="10"/>
      <c r="S348" s="10"/>
      <c r="T348" s="10"/>
      <c r="U348" s="10"/>
      <c r="V348" s="10"/>
      <c r="W348" s="10"/>
      <c r="X348" s="10"/>
      <c r="Y348" s="10"/>
      <c r="Z348" s="39"/>
      <c r="AA348" s="39"/>
      <c r="AB348" s="10"/>
    </row>
    <row r="349" spans="1:28" ht="20.2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38"/>
      <c r="M349" s="38"/>
      <c r="N349" s="38"/>
      <c r="O349" s="38"/>
      <c r="P349" s="10"/>
      <c r="Q349" s="38"/>
      <c r="R349" s="10"/>
      <c r="S349" s="10"/>
      <c r="T349" s="10"/>
      <c r="U349" s="10"/>
      <c r="V349" s="10"/>
      <c r="W349" s="10"/>
      <c r="X349" s="10"/>
      <c r="Y349" s="10"/>
      <c r="Z349" s="39"/>
      <c r="AA349" s="39"/>
      <c r="AB349" s="10"/>
    </row>
    <row r="350" spans="1:28" ht="20.2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38"/>
      <c r="M350" s="38"/>
      <c r="N350" s="38"/>
      <c r="O350" s="38"/>
      <c r="P350" s="10"/>
      <c r="Q350" s="38"/>
      <c r="R350" s="10"/>
      <c r="S350" s="10"/>
      <c r="T350" s="10"/>
      <c r="U350" s="10"/>
      <c r="V350" s="10"/>
      <c r="W350" s="10"/>
      <c r="X350" s="10"/>
      <c r="Y350" s="10"/>
      <c r="Z350" s="39"/>
      <c r="AA350" s="39"/>
      <c r="AB350" s="10"/>
    </row>
    <row r="351" spans="1:28" ht="20.2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38"/>
      <c r="M351" s="38"/>
      <c r="N351" s="38"/>
      <c r="O351" s="38"/>
      <c r="P351" s="10"/>
      <c r="Q351" s="38"/>
      <c r="R351" s="10"/>
      <c r="S351" s="10"/>
      <c r="T351" s="10"/>
      <c r="U351" s="10"/>
      <c r="V351" s="10"/>
      <c r="W351" s="10"/>
      <c r="X351" s="10"/>
      <c r="Y351" s="10"/>
      <c r="Z351" s="39"/>
      <c r="AA351" s="39"/>
      <c r="AB351" s="10"/>
    </row>
    <row r="352" spans="1:28" ht="20.2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38"/>
      <c r="M352" s="38"/>
      <c r="N352" s="38"/>
      <c r="O352" s="38"/>
      <c r="P352" s="10"/>
      <c r="Q352" s="38"/>
      <c r="R352" s="10"/>
      <c r="S352" s="10"/>
      <c r="T352" s="10"/>
      <c r="U352" s="10"/>
      <c r="V352" s="10"/>
      <c r="W352" s="10"/>
      <c r="X352" s="10"/>
      <c r="Y352" s="10"/>
      <c r="Z352" s="39"/>
      <c r="AA352" s="39"/>
      <c r="AB352" s="10"/>
    </row>
    <row r="353" spans="1:28" ht="20.2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38"/>
      <c r="M353" s="38"/>
      <c r="N353" s="38"/>
      <c r="O353" s="38"/>
      <c r="P353" s="10"/>
      <c r="Q353" s="38"/>
      <c r="R353" s="10"/>
      <c r="S353" s="10"/>
      <c r="T353" s="10"/>
      <c r="U353" s="10"/>
      <c r="V353" s="10"/>
      <c r="W353" s="10"/>
      <c r="X353" s="10"/>
      <c r="Y353" s="10"/>
      <c r="Z353" s="39"/>
      <c r="AA353" s="39"/>
      <c r="AB353" s="10"/>
    </row>
    <row r="354" spans="1:28" ht="20.2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38"/>
      <c r="M354" s="38"/>
      <c r="N354" s="38"/>
      <c r="O354" s="38"/>
      <c r="P354" s="10"/>
      <c r="Q354" s="38"/>
      <c r="R354" s="10"/>
      <c r="S354" s="10"/>
      <c r="T354" s="10"/>
      <c r="U354" s="10"/>
      <c r="V354" s="10"/>
      <c r="W354" s="10"/>
      <c r="X354" s="10"/>
      <c r="Y354" s="10"/>
      <c r="Z354" s="39"/>
      <c r="AA354" s="39"/>
      <c r="AB354" s="10"/>
    </row>
    <row r="355" spans="1:28" ht="20.2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38"/>
      <c r="M355" s="38"/>
      <c r="N355" s="38"/>
      <c r="O355" s="38"/>
      <c r="P355" s="10"/>
      <c r="Q355" s="38"/>
      <c r="R355" s="10"/>
      <c r="S355" s="10"/>
      <c r="T355" s="10"/>
      <c r="U355" s="10"/>
      <c r="V355" s="10"/>
      <c r="W355" s="10"/>
      <c r="X355" s="10"/>
      <c r="Y355" s="10"/>
      <c r="Z355" s="39"/>
      <c r="AA355" s="39"/>
      <c r="AB355" s="10"/>
    </row>
    <row r="356" spans="1:28" ht="20.2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38"/>
      <c r="M356" s="38"/>
      <c r="N356" s="38"/>
      <c r="O356" s="38"/>
      <c r="P356" s="10"/>
      <c r="Q356" s="38"/>
      <c r="R356" s="10"/>
      <c r="S356" s="10"/>
      <c r="T356" s="10"/>
      <c r="U356" s="10"/>
      <c r="V356" s="10"/>
      <c r="W356" s="10"/>
      <c r="X356" s="10"/>
      <c r="Y356" s="10"/>
      <c r="Z356" s="39"/>
      <c r="AA356" s="39"/>
      <c r="AB356" s="10"/>
    </row>
    <row r="357" spans="1:28" ht="20.2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38"/>
      <c r="M357" s="38"/>
      <c r="N357" s="38"/>
      <c r="O357" s="38"/>
      <c r="P357" s="10"/>
      <c r="Q357" s="38"/>
      <c r="R357" s="10"/>
      <c r="S357" s="10"/>
      <c r="T357" s="10"/>
      <c r="U357" s="10"/>
      <c r="V357" s="10"/>
      <c r="W357" s="10"/>
      <c r="X357" s="10"/>
      <c r="Y357" s="10"/>
      <c r="Z357" s="39"/>
      <c r="AA357" s="39"/>
      <c r="AB357" s="10"/>
    </row>
    <row r="358" spans="1:28" ht="20.2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38"/>
      <c r="M358" s="38"/>
      <c r="N358" s="38"/>
      <c r="O358" s="38"/>
      <c r="P358" s="10"/>
      <c r="Q358" s="38"/>
      <c r="R358" s="10"/>
      <c r="S358" s="10"/>
      <c r="T358" s="10"/>
      <c r="U358" s="10"/>
      <c r="V358" s="10"/>
      <c r="W358" s="10"/>
      <c r="X358" s="10"/>
      <c r="Y358" s="10"/>
      <c r="Z358" s="39"/>
      <c r="AA358" s="39"/>
      <c r="AB358" s="10"/>
    </row>
    <row r="359" spans="1:28" ht="20.2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38"/>
      <c r="M359" s="38"/>
      <c r="N359" s="38"/>
      <c r="O359" s="38"/>
      <c r="P359" s="10"/>
      <c r="Q359" s="38"/>
      <c r="R359" s="10"/>
      <c r="S359" s="10"/>
      <c r="T359" s="10"/>
      <c r="U359" s="10"/>
      <c r="V359" s="10"/>
      <c r="W359" s="10"/>
      <c r="X359" s="10"/>
      <c r="Y359" s="10"/>
      <c r="Z359" s="39"/>
      <c r="AA359" s="39"/>
      <c r="AB359" s="10"/>
    </row>
    <row r="360" spans="1:28" ht="20.2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38"/>
      <c r="M360" s="38"/>
      <c r="N360" s="38"/>
      <c r="O360" s="38"/>
      <c r="P360" s="10"/>
      <c r="Q360" s="38"/>
      <c r="R360" s="10"/>
      <c r="S360" s="10"/>
      <c r="T360" s="10"/>
      <c r="U360" s="10"/>
      <c r="V360" s="10"/>
      <c r="W360" s="10"/>
      <c r="X360" s="10"/>
      <c r="Y360" s="10"/>
      <c r="Z360" s="39"/>
      <c r="AA360" s="39"/>
      <c r="AB360" s="10"/>
    </row>
    <row r="361" spans="1:28" ht="20.2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38"/>
      <c r="M361" s="38"/>
      <c r="N361" s="38"/>
      <c r="O361" s="38"/>
      <c r="P361" s="10"/>
      <c r="Q361" s="38"/>
      <c r="R361" s="10"/>
      <c r="S361" s="10"/>
      <c r="T361" s="10"/>
      <c r="U361" s="10"/>
      <c r="V361" s="10"/>
      <c r="W361" s="10"/>
      <c r="X361" s="10"/>
      <c r="Y361" s="10"/>
      <c r="Z361" s="39"/>
      <c r="AA361" s="39"/>
      <c r="AB361" s="10"/>
    </row>
    <row r="362" spans="1:28" ht="15.75" customHeight="1">
      <c r="Q362" s="40"/>
      <c r="Z362" s="41"/>
      <c r="AA362" s="41"/>
    </row>
    <row r="363" spans="1:28" ht="15.75" customHeight="1">
      <c r="Q363" s="40"/>
      <c r="Z363" s="41"/>
      <c r="AA363" s="41"/>
    </row>
    <row r="364" spans="1:28" ht="15.75" customHeight="1">
      <c r="Q364" s="40"/>
      <c r="Z364" s="41"/>
      <c r="AA364" s="41"/>
    </row>
    <row r="365" spans="1:28" ht="15.75" customHeight="1">
      <c r="Q365" s="40"/>
      <c r="Z365" s="41"/>
      <c r="AA365" s="41"/>
    </row>
    <row r="366" spans="1:28" ht="15.75" customHeight="1">
      <c r="Q366" s="40"/>
      <c r="Z366" s="41"/>
      <c r="AA366" s="41"/>
    </row>
    <row r="367" spans="1:28" ht="15.75" customHeight="1">
      <c r="Q367" s="40"/>
      <c r="Z367" s="41"/>
      <c r="AA367" s="41"/>
    </row>
    <row r="368" spans="1:28" ht="15.75" customHeight="1">
      <c r="Q368" s="40"/>
      <c r="Z368" s="41"/>
      <c r="AA368" s="41"/>
    </row>
    <row r="369" spans="17:27" ht="15.75" customHeight="1">
      <c r="Q369" s="40"/>
      <c r="Z369" s="41"/>
      <c r="AA369" s="41"/>
    </row>
    <row r="370" spans="17:27" ht="15.75" customHeight="1">
      <c r="Q370" s="40"/>
      <c r="Z370" s="41"/>
      <c r="AA370" s="41"/>
    </row>
    <row r="371" spans="17:27" ht="15.75" customHeight="1">
      <c r="Q371" s="40"/>
      <c r="Z371" s="41"/>
      <c r="AA371" s="41"/>
    </row>
    <row r="372" spans="17:27" ht="15.75" customHeight="1">
      <c r="Q372" s="40"/>
      <c r="Z372" s="41"/>
      <c r="AA372" s="41"/>
    </row>
    <row r="373" spans="17:27" ht="15.75" customHeight="1">
      <c r="Q373" s="40"/>
      <c r="Z373" s="41"/>
      <c r="AA373" s="41"/>
    </row>
    <row r="374" spans="17:27" ht="15.75" customHeight="1">
      <c r="Q374" s="40"/>
      <c r="Z374" s="41"/>
      <c r="AA374" s="41"/>
    </row>
    <row r="375" spans="17:27" ht="15.75" customHeight="1">
      <c r="Q375" s="40"/>
      <c r="Z375" s="41"/>
      <c r="AA375" s="41"/>
    </row>
    <row r="376" spans="17:27" ht="15.75" customHeight="1">
      <c r="Q376" s="40"/>
      <c r="Z376" s="41"/>
      <c r="AA376" s="41"/>
    </row>
    <row r="377" spans="17:27" ht="15.75" customHeight="1">
      <c r="Q377" s="40"/>
      <c r="Z377" s="41"/>
      <c r="AA377" s="41"/>
    </row>
    <row r="378" spans="17:27" ht="15.75" customHeight="1">
      <c r="Q378" s="40"/>
      <c r="Z378" s="41"/>
      <c r="AA378" s="41"/>
    </row>
    <row r="379" spans="17:27" ht="15.75" customHeight="1">
      <c r="Q379" s="40"/>
      <c r="Z379" s="41"/>
      <c r="AA379" s="41"/>
    </row>
    <row r="380" spans="17:27" ht="15.75" customHeight="1">
      <c r="Q380" s="40"/>
      <c r="Z380" s="41"/>
      <c r="AA380" s="41"/>
    </row>
    <row r="381" spans="17:27" ht="15.75" customHeight="1">
      <c r="Q381" s="40"/>
      <c r="Z381" s="41"/>
      <c r="AA381" s="41"/>
    </row>
    <row r="382" spans="17:27" ht="15.75" customHeight="1">
      <c r="Q382" s="40"/>
      <c r="Z382" s="41"/>
      <c r="AA382" s="41"/>
    </row>
    <row r="383" spans="17:27" ht="15.75" customHeight="1">
      <c r="Q383" s="40"/>
      <c r="Z383" s="41"/>
      <c r="AA383" s="41"/>
    </row>
    <row r="384" spans="17:27" ht="15.75" customHeight="1">
      <c r="Q384" s="40"/>
      <c r="Z384" s="41"/>
      <c r="AA384" s="41"/>
    </row>
    <row r="385" spans="17:27" ht="15.75" customHeight="1">
      <c r="Q385" s="40"/>
      <c r="Z385" s="41"/>
      <c r="AA385" s="41"/>
    </row>
    <row r="386" spans="17:27" ht="15.75" customHeight="1">
      <c r="Q386" s="40"/>
      <c r="Z386" s="41"/>
      <c r="AA386" s="41"/>
    </row>
    <row r="387" spans="17:27" ht="15.75" customHeight="1">
      <c r="Q387" s="40"/>
      <c r="Z387" s="41"/>
      <c r="AA387" s="41"/>
    </row>
    <row r="388" spans="17:27" ht="15.75" customHeight="1">
      <c r="Q388" s="40"/>
      <c r="Z388" s="41"/>
      <c r="AA388" s="41"/>
    </row>
    <row r="389" spans="17:27" ht="15.75" customHeight="1">
      <c r="Q389" s="40"/>
      <c r="Z389" s="41"/>
      <c r="AA389" s="41"/>
    </row>
    <row r="390" spans="17:27" ht="15.75" customHeight="1">
      <c r="Q390" s="40"/>
      <c r="Z390" s="41"/>
      <c r="AA390" s="41"/>
    </row>
    <row r="391" spans="17:27" ht="15.75" customHeight="1">
      <c r="Q391" s="40"/>
      <c r="Z391" s="41"/>
      <c r="AA391" s="41"/>
    </row>
    <row r="392" spans="17:27" ht="15.75" customHeight="1">
      <c r="Q392" s="40"/>
      <c r="Z392" s="41"/>
      <c r="AA392" s="41"/>
    </row>
    <row r="393" spans="17:27" ht="15.75" customHeight="1">
      <c r="Q393" s="40"/>
      <c r="Z393" s="41"/>
      <c r="AA393" s="41"/>
    </row>
    <row r="394" spans="17:27" ht="15.75" customHeight="1">
      <c r="Q394" s="40"/>
      <c r="Z394" s="41"/>
      <c r="AA394" s="41"/>
    </row>
    <row r="395" spans="17:27" ht="15.75" customHeight="1">
      <c r="Q395" s="40"/>
      <c r="Z395" s="41"/>
      <c r="AA395" s="41"/>
    </row>
    <row r="396" spans="17:27" ht="15.75" customHeight="1">
      <c r="Q396" s="40"/>
      <c r="Z396" s="41"/>
      <c r="AA396" s="41"/>
    </row>
    <row r="397" spans="17:27" ht="15.75" customHeight="1">
      <c r="Q397" s="40"/>
      <c r="Z397" s="41"/>
      <c r="AA397" s="41"/>
    </row>
    <row r="398" spans="17:27" ht="15.75" customHeight="1">
      <c r="Q398" s="40"/>
      <c r="Z398" s="41"/>
      <c r="AA398" s="41"/>
    </row>
    <row r="399" spans="17:27" ht="15.75" customHeight="1">
      <c r="Q399" s="40"/>
      <c r="Z399" s="41"/>
      <c r="AA399" s="41"/>
    </row>
    <row r="400" spans="17:27" ht="15.75" customHeight="1">
      <c r="Q400" s="40"/>
      <c r="Z400" s="41"/>
      <c r="AA400" s="41"/>
    </row>
    <row r="401" spans="17:27" ht="15.75" customHeight="1">
      <c r="Q401" s="40"/>
      <c r="Z401" s="41"/>
      <c r="AA401" s="41"/>
    </row>
    <row r="402" spans="17:27" ht="15.75" customHeight="1">
      <c r="Q402" s="40"/>
      <c r="Z402" s="41"/>
      <c r="AA402" s="41"/>
    </row>
    <row r="403" spans="17:27" ht="15.75" customHeight="1">
      <c r="Q403" s="40"/>
      <c r="Z403" s="41"/>
      <c r="AA403" s="41"/>
    </row>
    <row r="404" spans="17:27" ht="15.75" customHeight="1">
      <c r="Q404" s="40"/>
      <c r="Z404" s="41"/>
      <c r="AA404" s="41"/>
    </row>
    <row r="405" spans="17:27" ht="15.75" customHeight="1">
      <c r="Q405" s="40"/>
      <c r="Z405" s="41"/>
      <c r="AA405" s="41"/>
    </row>
    <row r="406" spans="17:27" ht="15.75" customHeight="1">
      <c r="Q406" s="40"/>
      <c r="Z406" s="41"/>
      <c r="AA406" s="41"/>
    </row>
    <row r="407" spans="17:27" ht="15.75" customHeight="1">
      <c r="Q407" s="40"/>
      <c r="Z407" s="41"/>
      <c r="AA407" s="41"/>
    </row>
    <row r="408" spans="17:27" ht="15.75" customHeight="1">
      <c r="Q408" s="40"/>
      <c r="Z408" s="41"/>
      <c r="AA408" s="41"/>
    </row>
    <row r="409" spans="17:27" ht="15.75" customHeight="1">
      <c r="Q409" s="40"/>
      <c r="Z409" s="41"/>
      <c r="AA409" s="41"/>
    </row>
    <row r="410" spans="17:27" ht="15.75" customHeight="1">
      <c r="Q410" s="40"/>
      <c r="Z410" s="41"/>
      <c r="AA410" s="41"/>
    </row>
    <row r="411" spans="17:27" ht="15.75" customHeight="1">
      <c r="Q411" s="40"/>
      <c r="Z411" s="41"/>
      <c r="AA411" s="41"/>
    </row>
    <row r="412" spans="17:27" ht="15.75" customHeight="1">
      <c r="Q412" s="40"/>
      <c r="Z412" s="41"/>
      <c r="AA412" s="41"/>
    </row>
    <row r="413" spans="17:27" ht="15.75" customHeight="1">
      <c r="Q413" s="40"/>
      <c r="Z413" s="41"/>
      <c r="AA413" s="41"/>
    </row>
    <row r="414" spans="17:27" ht="15.75" customHeight="1">
      <c r="Q414" s="40"/>
      <c r="Z414" s="41"/>
      <c r="AA414" s="41"/>
    </row>
    <row r="415" spans="17:27" ht="15.75" customHeight="1">
      <c r="Q415" s="40"/>
      <c r="Z415" s="41"/>
      <c r="AA415" s="41"/>
    </row>
    <row r="416" spans="17:27" ht="15.75" customHeight="1">
      <c r="Q416" s="40"/>
      <c r="Z416" s="41"/>
      <c r="AA416" s="41"/>
    </row>
    <row r="417" spans="17:27" ht="15.75" customHeight="1">
      <c r="Q417" s="40"/>
      <c r="Z417" s="41"/>
      <c r="AA417" s="41"/>
    </row>
    <row r="418" spans="17:27" ht="15.75" customHeight="1">
      <c r="Q418" s="40"/>
      <c r="Z418" s="41"/>
      <c r="AA418" s="41"/>
    </row>
    <row r="419" spans="17:27" ht="15.75" customHeight="1">
      <c r="Q419" s="40"/>
      <c r="Z419" s="41"/>
      <c r="AA419" s="41"/>
    </row>
    <row r="420" spans="17:27" ht="15.75" customHeight="1">
      <c r="Q420" s="40"/>
      <c r="Z420" s="41"/>
      <c r="AA420" s="41"/>
    </row>
    <row r="421" spans="17:27" ht="15.75" customHeight="1">
      <c r="Q421" s="40"/>
      <c r="Z421" s="41"/>
      <c r="AA421" s="41"/>
    </row>
    <row r="422" spans="17:27" ht="15.75" customHeight="1">
      <c r="Q422" s="40"/>
      <c r="Z422" s="41"/>
      <c r="AA422" s="41"/>
    </row>
    <row r="423" spans="17:27" ht="15.75" customHeight="1">
      <c r="Q423" s="40"/>
      <c r="Z423" s="41"/>
      <c r="AA423" s="41"/>
    </row>
    <row r="424" spans="17:27" ht="15.75" customHeight="1">
      <c r="Q424" s="40"/>
      <c r="Z424" s="41"/>
      <c r="AA424" s="41"/>
    </row>
    <row r="425" spans="17:27" ht="15.75" customHeight="1">
      <c r="Q425" s="40"/>
      <c r="Z425" s="41"/>
      <c r="AA425" s="41"/>
    </row>
    <row r="426" spans="17:27" ht="15.75" customHeight="1">
      <c r="Q426" s="40"/>
      <c r="Z426" s="41"/>
      <c r="AA426" s="41"/>
    </row>
    <row r="427" spans="17:27" ht="15.75" customHeight="1">
      <c r="Q427" s="40"/>
      <c r="Z427" s="41"/>
      <c r="AA427" s="41"/>
    </row>
    <row r="428" spans="17:27" ht="15.75" customHeight="1">
      <c r="Q428" s="40"/>
      <c r="Z428" s="41"/>
      <c r="AA428" s="41"/>
    </row>
    <row r="429" spans="17:27" ht="15.75" customHeight="1">
      <c r="Q429" s="40"/>
      <c r="Z429" s="41"/>
      <c r="AA429" s="41"/>
    </row>
    <row r="430" spans="17:27" ht="15.75" customHeight="1">
      <c r="Q430" s="40"/>
      <c r="Z430" s="41"/>
      <c r="AA430" s="41"/>
    </row>
    <row r="431" spans="17:27" ht="15.75" customHeight="1">
      <c r="Q431" s="40"/>
      <c r="Z431" s="41"/>
      <c r="AA431" s="41"/>
    </row>
    <row r="432" spans="17:27" ht="15.75" customHeight="1">
      <c r="Q432" s="40"/>
      <c r="Z432" s="41"/>
      <c r="AA432" s="41"/>
    </row>
    <row r="433" spans="17:27" ht="15.75" customHeight="1">
      <c r="Q433" s="40"/>
      <c r="Z433" s="41"/>
      <c r="AA433" s="41"/>
    </row>
    <row r="434" spans="17:27" ht="15.75" customHeight="1">
      <c r="Q434" s="40"/>
      <c r="Z434" s="41"/>
      <c r="AA434" s="41"/>
    </row>
    <row r="435" spans="17:27" ht="15.75" customHeight="1">
      <c r="Q435" s="40"/>
      <c r="Z435" s="41"/>
      <c r="AA435" s="41"/>
    </row>
    <row r="436" spans="17:27" ht="15.75" customHeight="1">
      <c r="Q436" s="40"/>
      <c r="Z436" s="41"/>
      <c r="AA436" s="41"/>
    </row>
    <row r="437" spans="17:27" ht="15.75" customHeight="1">
      <c r="Q437" s="40"/>
      <c r="Z437" s="41"/>
      <c r="AA437" s="41"/>
    </row>
    <row r="438" spans="17:27" ht="15.75" customHeight="1">
      <c r="Q438" s="40"/>
      <c r="Z438" s="41"/>
      <c r="AA438" s="41"/>
    </row>
    <row r="439" spans="17:27" ht="15.75" customHeight="1">
      <c r="Q439" s="40"/>
      <c r="Z439" s="41"/>
      <c r="AA439" s="41"/>
    </row>
    <row r="440" spans="17:27" ht="15.75" customHeight="1">
      <c r="Q440" s="40"/>
      <c r="Z440" s="41"/>
      <c r="AA440" s="41"/>
    </row>
    <row r="441" spans="17:27" ht="15.75" customHeight="1">
      <c r="Q441" s="40"/>
      <c r="Z441" s="41"/>
      <c r="AA441" s="41"/>
    </row>
    <row r="442" spans="17:27" ht="15.75" customHeight="1">
      <c r="Q442" s="40"/>
      <c r="Z442" s="41"/>
      <c r="AA442" s="41"/>
    </row>
    <row r="443" spans="17:27" ht="15.75" customHeight="1">
      <c r="Q443" s="40"/>
      <c r="Z443" s="41"/>
      <c r="AA443" s="41"/>
    </row>
    <row r="444" spans="17:27" ht="15.75" customHeight="1">
      <c r="Q444" s="40"/>
      <c r="Z444" s="41"/>
      <c r="AA444" s="41"/>
    </row>
    <row r="445" spans="17:27" ht="15.75" customHeight="1">
      <c r="Q445" s="40"/>
      <c r="Z445" s="41"/>
      <c r="AA445" s="41"/>
    </row>
    <row r="446" spans="17:27" ht="15.75" customHeight="1">
      <c r="Q446" s="40"/>
      <c r="Z446" s="41"/>
      <c r="AA446" s="41"/>
    </row>
    <row r="447" spans="17:27" ht="15.75" customHeight="1">
      <c r="Q447" s="40"/>
      <c r="Z447" s="41"/>
      <c r="AA447" s="41"/>
    </row>
    <row r="448" spans="17:27" ht="15.75" customHeight="1">
      <c r="Q448" s="40"/>
      <c r="Z448" s="41"/>
      <c r="AA448" s="41"/>
    </row>
    <row r="449" spans="17:27" ht="15.75" customHeight="1">
      <c r="Q449" s="40"/>
      <c r="Z449" s="41"/>
      <c r="AA449" s="41"/>
    </row>
    <row r="450" spans="17:27" ht="15.75" customHeight="1">
      <c r="Q450" s="40"/>
      <c r="Z450" s="41"/>
      <c r="AA450" s="41"/>
    </row>
    <row r="451" spans="17:27" ht="15.75" customHeight="1">
      <c r="Q451" s="40"/>
      <c r="Z451" s="41"/>
      <c r="AA451" s="41"/>
    </row>
    <row r="452" spans="17:27" ht="15.75" customHeight="1">
      <c r="Q452" s="40"/>
      <c r="Z452" s="41"/>
      <c r="AA452" s="41"/>
    </row>
    <row r="453" spans="17:27" ht="15.75" customHeight="1">
      <c r="Q453" s="40"/>
      <c r="Z453" s="41"/>
      <c r="AA453" s="41"/>
    </row>
    <row r="454" spans="17:27" ht="15.75" customHeight="1">
      <c r="Q454" s="40"/>
      <c r="Z454" s="41"/>
      <c r="AA454" s="41"/>
    </row>
    <row r="455" spans="17:27" ht="15.75" customHeight="1">
      <c r="Q455" s="40"/>
      <c r="Z455" s="41"/>
      <c r="AA455" s="41"/>
    </row>
    <row r="456" spans="17:27" ht="15.75" customHeight="1">
      <c r="Q456" s="40"/>
      <c r="Z456" s="41"/>
      <c r="AA456" s="41"/>
    </row>
    <row r="457" spans="17:27" ht="15.75" customHeight="1">
      <c r="Q457" s="40"/>
      <c r="Z457" s="41"/>
      <c r="AA457" s="41"/>
    </row>
    <row r="458" spans="17:27" ht="15.75" customHeight="1">
      <c r="Q458" s="40"/>
      <c r="Z458" s="41"/>
      <c r="AA458" s="41"/>
    </row>
    <row r="459" spans="17:27" ht="15.75" customHeight="1">
      <c r="Q459" s="40"/>
      <c r="Z459" s="41"/>
      <c r="AA459" s="41"/>
    </row>
    <row r="460" spans="17:27" ht="15.75" customHeight="1">
      <c r="Q460" s="40"/>
      <c r="Z460" s="41"/>
      <c r="AA460" s="41"/>
    </row>
    <row r="461" spans="17:27" ht="15.75" customHeight="1">
      <c r="Q461" s="40"/>
      <c r="Z461" s="41"/>
      <c r="AA461" s="41"/>
    </row>
    <row r="462" spans="17:27" ht="15.75" customHeight="1">
      <c r="Q462" s="40"/>
      <c r="Z462" s="41"/>
      <c r="AA462" s="41"/>
    </row>
    <row r="463" spans="17:27" ht="15.75" customHeight="1">
      <c r="Q463" s="40"/>
      <c r="Z463" s="41"/>
      <c r="AA463" s="41"/>
    </row>
    <row r="464" spans="17:27" ht="15.75" customHeight="1">
      <c r="Q464" s="40"/>
      <c r="Z464" s="41"/>
      <c r="AA464" s="41"/>
    </row>
    <row r="465" spans="17:27" ht="15.75" customHeight="1">
      <c r="Q465" s="40"/>
      <c r="Z465" s="41"/>
      <c r="AA465" s="41"/>
    </row>
    <row r="466" spans="17:27" ht="15.75" customHeight="1">
      <c r="Q466" s="40"/>
      <c r="Z466" s="41"/>
      <c r="AA466" s="41"/>
    </row>
    <row r="467" spans="17:27" ht="15.75" customHeight="1">
      <c r="Q467" s="40"/>
      <c r="Z467" s="41"/>
      <c r="AA467" s="41"/>
    </row>
    <row r="468" spans="17:27" ht="15.75" customHeight="1">
      <c r="Q468" s="40"/>
      <c r="Z468" s="41"/>
      <c r="AA468" s="41"/>
    </row>
    <row r="469" spans="17:27" ht="15.75" customHeight="1">
      <c r="Q469" s="40"/>
      <c r="Z469" s="41"/>
      <c r="AA469" s="41"/>
    </row>
    <row r="470" spans="17:27" ht="15.75" customHeight="1">
      <c r="Q470" s="40"/>
      <c r="Z470" s="41"/>
      <c r="AA470" s="41"/>
    </row>
    <row r="471" spans="17:27" ht="15.75" customHeight="1">
      <c r="Q471" s="40"/>
      <c r="Z471" s="41"/>
      <c r="AA471" s="41"/>
    </row>
    <row r="472" spans="17:27" ht="15.75" customHeight="1">
      <c r="Q472" s="40"/>
      <c r="Z472" s="41"/>
      <c r="AA472" s="41"/>
    </row>
    <row r="473" spans="17:27" ht="15.75" customHeight="1">
      <c r="Q473" s="40"/>
      <c r="Z473" s="41"/>
      <c r="AA473" s="41"/>
    </row>
    <row r="474" spans="17:27" ht="15.75" customHeight="1">
      <c r="Q474" s="40"/>
      <c r="Z474" s="41"/>
      <c r="AA474" s="41"/>
    </row>
    <row r="475" spans="17:27" ht="15.75" customHeight="1">
      <c r="Q475" s="40"/>
      <c r="Z475" s="41"/>
      <c r="AA475" s="41"/>
    </row>
    <row r="476" spans="17:27" ht="15.75" customHeight="1">
      <c r="Q476" s="40"/>
      <c r="Z476" s="41"/>
      <c r="AA476" s="41"/>
    </row>
    <row r="477" spans="17:27" ht="15.75" customHeight="1">
      <c r="Q477" s="40"/>
      <c r="Z477" s="41"/>
      <c r="AA477" s="41"/>
    </row>
    <row r="478" spans="17:27" ht="15.75" customHeight="1">
      <c r="Q478" s="40"/>
      <c r="Z478" s="41"/>
      <c r="AA478" s="41"/>
    </row>
    <row r="479" spans="17:27" ht="15.75" customHeight="1">
      <c r="Q479" s="40"/>
      <c r="Z479" s="41"/>
      <c r="AA479" s="41"/>
    </row>
    <row r="480" spans="17:27" ht="15.75" customHeight="1">
      <c r="Q480" s="40"/>
      <c r="Z480" s="41"/>
      <c r="AA480" s="41"/>
    </row>
    <row r="481" spans="17:27" ht="15.75" customHeight="1">
      <c r="Q481" s="40"/>
      <c r="Z481" s="41"/>
      <c r="AA481" s="41"/>
    </row>
    <row r="482" spans="17:27" ht="15.75" customHeight="1">
      <c r="Q482" s="40"/>
      <c r="Z482" s="41"/>
      <c r="AA482" s="41"/>
    </row>
    <row r="483" spans="17:27" ht="15.75" customHeight="1">
      <c r="Q483" s="40"/>
      <c r="Z483" s="41"/>
      <c r="AA483" s="41"/>
    </row>
    <row r="484" spans="17:27" ht="15.75" customHeight="1">
      <c r="Q484" s="40"/>
      <c r="Z484" s="41"/>
      <c r="AA484" s="41"/>
    </row>
    <row r="485" spans="17:27" ht="15.75" customHeight="1">
      <c r="Q485" s="40"/>
      <c r="Z485" s="41"/>
      <c r="AA485" s="41"/>
    </row>
    <row r="486" spans="17:27" ht="15.75" customHeight="1">
      <c r="Q486" s="40"/>
      <c r="Z486" s="41"/>
      <c r="AA486" s="41"/>
    </row>
    <row r="487" spans="17:27" ht="15.75" customHeight="1">
      <c r="Q487" s="40"/>
      <c r="Z487" s="41"/>
      <c r="AA487" s="41"/>
    </row>
    <row r="488" spans="17:27" ht="15.75" customHeight="1">
      <c r="Q488" s="40"/>
      <c r="Z488" s="41"/>
      <c r="AA488" s="41"/>
    </row>
    <row r="489" spans="17:27" ht="15.75" customHeight="1">
      <c r="Q489" s="40"/>
      <c r="Z489" s="41"/>
      <c r="AA489" s="41"/>
    </row>
    <row r="490" spans="17:27" ht="15.75" customHeight="1">
      <c r="Q490" s="40"/>
      <c r="Z490" s="41"/>
      <c r="AA490" s="41"/>
    </row>
    <row r="491" spans="17:27" ht="15.75" customHeight="1">
      <c r="Q491" s="40"/>
      <c r="Z491" s="41"/>
      <c r="AA491" s="41"/>
    </row>
    <row r="492" spans="17:27" ht="15.75" customHeight="1">
      <c r="Q492" s="40"/>
      <c r="Z492" s="41"/>
      <c r="AA492" s="41"/>
    </row>
    <row r="493" spans="17:27" ht="15.75" customHeight="1">
      <c r="Q493" s="40"/>
      <c r="Z493" s="41"/>
      <c r="AA493" s="41"/>
    </row>
    <row r="494" spans="17:27" ht="15.75" customHeight="1">
      <c r="Q494" s="40"/>
      <c r="Z494" s="41"/>
      <c r="AA494" s="41"/>
    </row>
    <row r="495" spans="17:27" ht="15.75" customHeight="1">
      <c r="Q495" s="40"/>
      <c r="Z495" s="41"/>
      <c r="AA495" s="41"/>
    </row>
    <row r="496" spans="17:27" ht="15.75" customHeight="1">
      <c r="Q496" s="40"/>
      <c r="Z496" s="41"/>
      <c r="AA496" s="41"/>
    </row>
    <row r="497" spans="17:27" ht="15.75" customHeight="1">
      <c r="Q497" s="40"/>
      <c r="Z497" s="41"/>
      <c r="AA497" s="41"/>
    </row>
    <row r="498" spans="17:27" ht="15.75" customHeight="1">
      <c r="Q498" s="40"/>
      <c r="Z498" s="41"/>
      <c r="AA498" s="41"/>
    </row>
    <row r="499" spans="17:27" ht="15.75" customHeight="1">
      <c r="Q499" s="40"/>
      <c r="Z499" s="41"/>
      <c r="AA499" s="41"/>
    </row>
    <row r="500" spans="17:27" ht="15.75" customHeight="1">
      <c r="Q500" s="40"/>
      <c r="Z500" s="41"/>
      <c r="AA500" s="41"/>
    </row>
    <row r="501" spans="17:27" ht="15.75" customHeight="1">
      <c r="Q501" s="40"/>
      <c r="Z501" s="41"/>
      <c r="AA501" s="41"/>
    </row>
    <row r="502" spans="17:27" ht="15.75" customHeight="1">
      <c r="Q502" s="40"/>
      <c r="Z502" s="41"/>
      <c r="AA502" s="41"/>
    </row>
    <row r="503" spans="17:27" ht="15.75" customHeight="1">
      <c r="Q503" s="40"/>
      <c r="Z503" s="41"/>
      <c r="AA503" s="41"/>
    </row>
    <row r="504" spans="17:27" ht="15.75" customHeight="1">
      <c r="Q504" s="40"/>
      <c r="Z504" s="41"/>
      <c r="AA504" s="41"/>
    </row>
    <row r="505" spans="17:27" ht="15.75" customHeight="1">
      <c r="Q505" s="40"/>
      <c r="Z505" s="41"/>
      <c r="AA505" s="41"/>
    </row>
    <row r="506" spans="17:27" ht="15.75" customHeight="1">
      <c r="Q506" s="40"/>
      <c r="Z506" s="41"/>
      <c r="AA506" s="41"/>
    </row>
    <row r="507" spans="17:27" ht="15.75" customHeight="1">
      <c r="Q507" s="40"/>
      <c r="Z507" s="41"/>
      <c r="AA507" s="41"/>
    </row>
    <row r="508" spans="17:27" ht="15.75" customHeight="1">
      <c r="Q508" s="40"/>
      <c r="Z508" s="41"/>
      <c r="AA508" s="41"/>
    </row>
    <row r="509" spans="17:27" ht="15.75" customHeight="1">
      <c r="Q509" s="40"/>
      <c r="Z509" s="41"/>
      <c r="AA509" s="41"/>
    </row>
    <row r="510" spans="17:27" ht="15.75" customHeight="1">
      <c r="Q510" s="40"/>
      <c r="Z510" s="41"/>
      <c r="AA510" s="41"/>
    </row>
    <row r="511" spans="17:27" ht="15.75" customHeight="1">
      <c r="Q511" s="40"/>
      <c r="Z511" s="41"/>
      <c r="AA511" s="41"/>
    </row>
    <row r="512" spans="17:27" ht="15.75" customHeight="1">
      <c r="Q512" s="40"/>
      <c r="Z512" s="41"/>
      <c r="AA512" s="41"/>
    </row>
    <row r="513" spans="17:27" ht="15.75" customHeight="1">
      <c r="Q513" s="40"/>
      <c r="Z513" s="41"/>
      <c r="AA513" s="41"/>
    </row>
    <row r="514" spans="17:27" ht="15.75" customHeight="1">
      <c r="Q514" s="40"/>
      <c r="Z514" s="41"/>
      <c r="AA514" s="41"/>
    </row>
    <row r="515" spans="17:27" ht="15.75" customHeight="1">
      <c r="Q515" s="40"/>
      <c r="Z515" s="41"/>
      <c r="AA515" s="41"/>
    </row>
    <row r="516" spans="17:27" ht="15.75" customHeight="1">
      <c r="Q516" s="40"/>
      <c r="Z516" s="41"/>
      <c r="AA516" s="41"/>
    </row>
    <row r="517" spans="17:27" ht="15.75" customHeight="1">
      <c r="Q517" s="40"/>
      <c r="Z517" s="41"/>
      <c r="AA517" s="41"/>
    </row>
    <row r="518" spans="17:27" ht="15.75" customHeight="1">
      <c r="Q518" s="40"/>
      <c r="Z518" s="41"/>
      <c r="AA518" s="41"/>
    </row>
    <row r="519" spans="17:27" ht="15.75" customHeight="1">
      <c r="Q519" s="40"/>
      <c r="Z519" s="41"/>
      <c r="AA519" s="41"/>
    </row>
    <row r="520" spans="17:27" ht="15.75" customHeight="1">
      <c r="Q520" s="40"/>
      <c r="Z520" s="41"/>
      <c r="AA520" s="41"/>
    </row>
    <row r="521" spans="17:27" ht="15.75" customHeight="1">
      <c r="Q521" s="40"/>
      <c r="Z521" s="41"/>
      <c r="AA521" s="41"/>
    </row>
    <row r="522" spans="17:27" ht="15.75" customHeight="1">
      <c r="Q522" s="40"/>
      <c r="Z522" s="41"/>
      <c r="AA522" s="41"/>
    </row>
    <row r="523" spans="17:27" ht="15.75" customHeight="1">
      <c r="Q523" s="40"/>
      <c r="Z523" s="41"/>
      <c r="AA523" s="41"/>
    </row>
    <row r="524" spans="17:27" ht="15.75" customHeight="1">
      <c r="Q524" s="40"/>
      <c r="Z524" s="41"/>
      <c r="AA524" s="41"/>
    </row>
    <row r="525" spans="17:27" ht="15.75" customHeight="1">
      <c r="Q525" s="40"/>
      <c r="Z525" s="41"/>
      <c r="AA525" s="41"/>
    </row>
    <row r="526" spans="17:27" ht="15.75" customHeight="1">
      <c r="Q526" s="40"/>
      <c r="Z526" s="41"/>
      <c r="AA526" s="41"/>
    </row>
    <row r="527" spans="17:27" ht="15.75" customHeight="1">
      <c r="Q527" s="40"/>
      <c r="Z527" s="41"/>
      <c r="AA527" s="41"/>
    </row>
    <row r="528" spans="17:27" ht="15.75" customHeight="1">
      <c r="Q528" s="40"/>
      <c r="Z528" s="41"/>
      <c r="AA528" s="41"/>
    </row>
    <row r="529" spans="17:27" ht="15.75" customHeight="1">
      <c r="Q529" s="40"/>
      <c r="Z529" s="41"/>
      <c r="AA529" s="41"/>
    </row>
    <row r="530" spans="17:27" ht="15.75" customHeight="1">
      <c r="Q530" s="40"/>
      <c r="Z530" s="41"/>
      <c r="AA530" s="41"/>
    </row>
    <row r="531" spans="17:27" ht="15.75" customHeight="1">
      <c r="Q531" s="40"/>
      <c r="Z531" s="41"/>
      <c r="AA531" s="41"/>
    </row>
    <row r="532" spans="17:27" ht="15.75" customHeight="1">
      <c r="Q532" s="40"/>
      <c r="Z532" s="41"/>
      <c r="AA532" s="41"/>
    </row>
    <row r="533" spans="17:27" ht="15.75" customHeight="1">
      <c r="Q533" s="40"/>
      <c r="Z533" s="41"/>
      <c r="AA533" s="41"/>
    </row>
    <row r="534" spans="17:27" ht="15.75" customHeight="1">
      <c r="Q534" s="40"/>
      <c r="Z534" s="41"/>
      <c r="AA534" s="41"/>
    </row>
    <row r="535" spans="17:27" ht="15.75" customHeight="1">
      <c r="Q535" s="40"/>
      <c r="Z535" s="41"/>
      <c r="AA535" s="41"/>
    </row>
    <row r="536" spans="17:27" ht="15.75" customHeight="1">
      <c r="Q536" s="40"/>
      <c r="Z536" s="41"/>
      <c r="AA536" s="41"/>
    </row>
    <row r="537" spans="17:27" ht="15.75" customHeight="1">
      <c r="Q537" s="40"/>
      <c r="Z537" s="41"/>
      <c r="AA537" s="41"/>
    </row>
    <row r="538" spans="17:27" ht="15.75" customHeight="1">
      <c r="Q538" s="40"/>
      <c r="Z538" s="41"/>
      <c r="AA538" s="41"/>
    </row>
    <row r="539" spans="17:27" ht="15.75" customHeight="1">
      <c r="Q539" s="40"/>
      <c r="Z539" s="41"/>
      <c r="AA539" s="41"/>
    </row>
    <row r="540" spans="17:27" ht="15.75" customHeight="1">
      <c r="Q540" s="40"/>
      <c r="Z540" s="41"/>
      <c r="AA540" s="41"/>
    </row>
    <row r="541" spans="17:27" ht="15.75" customHeight="1">
      <c r="Q541" s="40"/>
      <c r="Z541" s="41"/>
      <c r="AA541" s="41"/>
    </row>
    <row r="542" spans="17:27" ht="15.75" customHeight="1">
      <c r="Q542" s="40"/>
      <c r="Z542" s="41"/>
      <c r="AA542" s="41"/>
    </row>
    <row r="543" spans="17:27" ht="15.75" customHeight="1">
      <c r="Q543" s="40"/>
      <c r="Z543" s="41"/>
      <c r="AA543" s="41"/>
    </row>
    <row r="544" spans="17:27" ht="15.75" customHeight="1">
      <c r="Q544" s="40"/>
      <c r="Z544" s="41"/>
      <c r="AA544" s="41"/>
    </row>
    <row r="545" spans="17:27" ht="15.75" customHeight="1">
      <c r="Q545" s="40"/>
      <c r="Z545" s="41"/>
      <c r="AA545" s="41"/>
    </row>
    <row r="546" spans="17:27" ht="15.75" customHeight="1">
      <c r="Q546" s="40"/>
      <c r="Z546" s="41"/>
      <c r="AA546" s="41"/>
    </row>
    <row r="547" spans="17:27" ht="15.75" customHeight="1">
      <c r="Q547" s="40"/>
      <c r="Z547" s="41"/>
      <c r="AA547" s="41"/>
    </row>
    <row r="548" spans="17:27" ht="15.75" customHeight="1">
      <c r="Q548" s="40"/>
      <c r="Z548" s="41"/>
      <c r="AA548" s="41"/>
    </row>
    <row r="549" spans="17:27" ht="15.75" customHeight="1">
      <c r="Q549" s="40"/>
      <c r="Z549" s="41"/>
      <c r="AA549" s="41"/>
    </row>
    <row r="550" spans="17:27" ht="15.75" customHeight="1">
      <c r="Q550" s="40"/>
      <c r="Z550" s="41"/>
      <c r="AA550" s="41"/>
    </row>
    <row r="551" spans="17:27" ht="15.75" customHeight="1">
      <c r="Q551" s="40"/>
      <c r="Z551" s="41"/>
      <c r="AA551" s="41"/>
    </row>
    <row r="552" spans="17:27" ht="15.75" customHeight="1">
      <c r="Q552" s="40"/>
      <c r="Z552" s="41"/>
      <c r="AA552" s="41"/>
    </row>
    <row r="553" spans="17:27" ht="15.75" customHeight="1">
      <c r="Q553" s="40"/>
      <c r="Z553" s="41"/>
      <c r="AA553" s="41"/>
    </row>
    <row r="554" spans="17:27" ht="15.75" customHeight="1">
      <c r="Q554" s="40"/>
      <c r="Z554" s="41"/>
      <c r="AA554" s="41"/>
    </row>
    <row r="555" spans="17:27" ht="15.75" customHeight="1">
      <c r="Q555" s="40"/>
      <c r="Z555" s="41"/>
      <c r="AA555" s="41"/>
    </row>
    <row r="556" spans="17:27" ht="15.75" customHeight="1">
      <c r="Q556" s="40"/>
      <c r="Z556" s="41"/>
      <c r="AA556" s="41"/>
    </row>
    <row r="557" spans="17:27" ht="15.75" customHeight="1">
      <c r="Q557" s="40"/>
      <c r="Z557" s="41"/>
      <c r="AA557" s="41"/>
    </row>
    <row r="558" spans="17:27" ht="15.75" customHeight="1">
      <c r="Q558" s="40"/>
      <c r="Z558" s="41"/>
      <c r="AA558" s="41"/>
    </row>
    <row r="559" spans="17:27" ht="15.75" customHeight="1">
      <c r="Q559" s="40"/>
      <c r="Z559" s="41"/>
      <c r="AA559" s="41"/>
    </row>
    <row r="560" spans="17:27" ht="15.75" customHeight="1">
      <c r="Q560" s="40"/>
      <c r="Z560" s="41"/>
      <c r="AA560" s="41"/>
    </row>
    <row r="561" spans="17:27" ht="15.75" customHeight="1">
      <c r="Q561" s="40"/>
      <c r="Z561" s="41"/>
      <c r="AA561" s="41"/>
    </row>
    <row r="562" spans="17:27" ht="15.75" customHeight="1">
      <c r="Q562" s="40"/>
      <c r="Z562" s="41"/>
      <c r="AA562" s="41"/>
    </row>
    <row r="563" spans="17:27" ht="15.75" customHeight="1">
      <c r="Q563" s="40"/>
      <c r="Z563" s="41"/>
      <c r="AA563" s="41"/>
    </row>
    <row r="564" spans="17:27" ht="15.75" customHeight="1">
      <c r="Q564" s="40"/>
      <c r="Z564" s="41"/>
      <c r="AA564" s="41"/>
    </row>
    <row r="565" spans="17:27" ht="15.75" customHeight="1">
      <c r="Q565" s="40"/>
      <c r="Z565" s="41"/>
      <c r="AA565" s="41"/>
    </row>
    <row r="566" spans="17:27" ht="15.75" customHeight="1">
      <c r="Q566" s="40"/>
      <c r="Z566" s="41"/>
      <c r="AA566" s="41"/>
    </row>
    <row r="567" spans="17:27" ht="15.75" customHeight="1">
      <c r="Q567" s="40"/>
      <c r="Z567" s="41"/>
      <c r="AA567" s="41"/>
    </row>
    <row r="568" spans="17:27" ht="15.75" customHeight="1">
      <c r="Q568" s="40"/>
      <c r="Z568" s="41"/>
      <c r="AA568" s="41"/>
    </row>
    <row r="569" spans="17:27" ht="15.75" customHeight="1">
      <c r="Q569" s="40"/>
      <c r="Z569" s="41"/>
      <c r="AA569" s="41"/>
    </row>
    <row r="570" spans="17:27" ht="15.75" customHeight="1">
      <c r="Q570" s="40"/>
      <c r="Z570" s="41"/>
      <c r="AA570" s="41"/>
    </row>
    <row r="571" spans="17:27" ht="15.75" customHeight="1">
      <c r="Q571" s="40"/>
      <c r="Z571" s="41"/>
      <c r="AA571" s="41"/>
    </row>
    <row r="572" spans="17:27" ht="15.75" customHeight="1">
      <c r="Q572" s="40"/>
      <c r="Z572" s="41"/>
      <c r="AA572" s="41"/>
    </row>
    <row r="573" spans="17:27" ht="15.75" customHeight="1">
      <c r="Q573" s="40"/>
      <c r="Z573" s="41"/>
      <c r="AA573" s="41"/>
    </row>
    <row r="574" spans="17:27" ht="15.75" customHeight="1">
      <c r="Q574" s="40"/>
      <c r="Z574" s="41"/>
      <c r="AA574" s="41"/>
    </row>
    <row r="575" spans="17:27" ht="15.75" customHeight="1">
      <c r="Q575" s="40"/>
      <c r="Z575" s="41"/>
      <c r="AA575" s="41"/>
    </row>
    <row r="576" spans="17:27" ht="15.75" customHeight="1">
      <c r="Q576" s="40"/>
      <c r="Z576" s="41"/>
      <c r="AA576" s="41"/>
    </row>
    <row r="577" spans="17:27" ht="15.75" customHeight="1">
      <c r="Q577" s="40"/>
      <c r="Z577" s="41"/>
      <c r="AA577" s="41"/>
    </row>
    <row r="578" spans="17:27" ht="15.75" customHeight="1">
      <c r="Q578" s="40"/>
      <c r="Z578" s="41"/>
      <c r="AA578" s="41"/>
    </row>
    <row r="579" spans="17:27" ht="15.75" customHeight="1">
      <c r="Q579" s="40"/>
      <c r="Z579" s="41"/>
      <c r="AA579" s="41"/>
    </row>
    <row r="580" spans="17:27" ht="15.75" customHeight="1">
      <c r="Q580" s="40"/>
      <c r="Z580" s="41"/>
      <c r="AA580" s="41"/>
    </row>
    <row r="581" spans="17:27" ht="15.75" customHeight="1">
      <c r="Q581" s="40"/>
      <c r="Z581" s="41"/>
      <c r="AA581" s="41"/>
    </row>
    <row r="582" spans="17:27" ht="15.75" customHeight="1">
      <c r="Q582" s="40"/>
      <c r="Z582" s="41"/>
      <c r="AA582" s="41"/>
    </row>
    <row r="583" spans="17:27" ht="15.75" customHeight="1">
      <c r="Q583" s="40"/>
      <c r="Z583" s="41"/>
      <c r="AA583" s="41"/>
    </row>
    <row r="584" spans="17:27" ht="15.75" customHeight="1">
      <c r="Q584" s="40"/>
      <c r="Z584" s="41"/>
      <c r="AA584" s="41"/>
    </row>
    <row r="585" spans="17:27" ht="15.75" customHeight="1">
      <c r="Q585" s="40"/>
      <c r="Z585" s="41"/>
      <c r="AA585" s="41"/>
    </row>
    <row r="586" spans="17:27" ht="15.75" customHeight="1">
      <c r="Q586" s="40"/>
      <c r="Z586" s="41"/>
      <c r="AA586" s="41"/>
    </row>
    <row r="587" spans="17:27" ht="15.75" customHeight="1">
      <c r="Q587" s="40"/>
      <c r="Z587" s="41"/>
      <c r="AA587" s="41"/>
    </row>
    <row r="588" spans="17:27" ht="15.75" customHeight="1">
      <c r="Q588" s="40"/>
      <c r="Z588" s="41"/>
      <c r="AA588" s="41"/>
    </row>
    <row r="589" spans="17:27" ht="15.75" customHeight="1">
      <c r="Q589" s="40"/>
      <c r="Z589" s="41"/>
      <c r="AA589" s="41"/>
    </row>
    <row r="590" spans="17:27" ht="15.75" customHeight="1">
      <c r="Q590" s="40"/>
      <c r="Z590" s="41"/>
      <c r="AA590" s="41"/>
    </row>
    <row r="591" spans="17:27" ht="15.75" customHeight="1">
      <c r="Q591" s="40"/>
      <c r="Z591" s="41"/>
      <c r="AA591" s="41"/>
    </row>
    <row r="592" spans="17:27" ht="15.75" customHeight="1">
      <c r="Q592" s="40"/>
      <c r="Z592" s="41"/>
      <c r="AA592" s="41"/>
    </row>
    <row r="593" spans="17:27" ht="15.75" customHeight="1">
      <c r="Q593" s="40"/>
      <c r="Z593" s="41"/>
      <c r="AA593" s="41"/>
    </row>
    <row r="594" spans="17:27" ht="15.75" customHeight="1">
      <c r="Q594" s="40"/>
      <c r="Z594" s="41"/>
      <c r="AA594" s="41"/>
    </row>
    <row r="595" spans="17:27" ht="15.75" customHeight="1">
      <c r="Q595" s="40"/>
      <c r="Z595" s="41"/>
      <c r="AA595" s="41"/>
    </row>
    <row r="596" spans="17:27" ht="15.75" customHeight="1">
      <c r="Q596" s="40"/>
      <c r="Z596" s="41"/>
      <c r="AA596" s="41"/>
    </row>
    <row r="597" spans="17:27" ht="15.75" customHeight="1">
      <c r="Q597" s="40"/>
      <c r="Z597" s="41"/>
      <c r="AA597" s="41"/>
    </row>
    <row r="598" spans="17:27" ht="15.75" customHeight="1">
      <c r="Q598" s="40"/>
      <c r="Z598" s="41"/>
      <c r="AA598" s="41"/>
    </row>
    <row r="599" spans="17:27" ht="15.75" customHeight="1">
      <c r="Q599" s="40"/>
      <c r="Z599" s="41"/>
      <c r="AA599" s="41"/>
    </row>
    <row r="600" spans="17:27" ht="15.75" customHeight="1">
      <c r="Q600" s="40"/>
      <c r="Z600" s="41"/>
      <c r="AA600" s="41"/>
    </row>
    <row r="601" spans="17:27" ht="15.75" customHeight="1">
      <c r="Q601" s="40"/>
      <c r="Z601" s="41"/>
      <c r="AA601" s="41"/>
    </row>
    <row r="602" spans="17:27" ht="15.75" customHeight="1">
      <c r="Q602" s="40"/>
      <c r="Z602" s="41"/>
      <c r="AA602" s="41"/>
    </row>
    <row r="603" spans="17:27" ht="15.75" customHeight="1">
      <c r="Q603" s="40"/>
      <c r="Z603" s="41"/>
      <c r="AA603" s="41"/>
    </row>
    <row r="604" spans="17:27" ht="15.75" customHeight="1">
      <c r="Q604" s="40"/>
      <c r="Z604" s="41"/>
      <c r="AA604" s="41"/>
    </row>
    <row r="605" spans="17:27" ht="15.75" customHeight="1">
      <c r="Q605" s="40"/>
      <c r="Z605" s="41"/>
      <c r="AA605" s="41"/>
    </row>
    <row r="606" spans="17:27" ht="15.75" customHeight="1">
      <c r="Q606" s="40"/>
      <c r="Z606" s="41"/>
      <c r="AA606" s="41"/>
    </row>
    <row r="607" spans="17:27" ht="15.75" customHeight="1">
      <c r="Q607" s="40"/>
      <c r="Z607" s="41"/>
      <c r="AA607" s="41"/>
    </row>
    <row r="608" spans="17:27" ht="15.75" customHeight="1">
      <c r="Q608" s="40"/>
      <c r="Z608" s="41"/>
      <c r="AA608" s="41"/>
    </row>
    <row r="609" spans="17:27" ht="15.75" customHeight="1">
      <c r="Q609" s="40"/>
      <c r="Z609" s="41"/>
      <c r="AA609" s="41"/>
    </row>
    <row r="610" spans="17:27" ht="15.75" customHeight="1">
      <c r="Q610" s="40"/>
      <c r="Z610" s="41"/>
      <c r="AA610" s="41"/>
    </row>
    <row r="611" spans="17:27" ht="15.75" customHeight="1">
      <c r="Q611" s="40"/>
      <c r="Z611" s="41"/>
      <c r="AA611" s="41"/>
    </row>
    <row r="612" spans="17:27" ht="15.75" customHeight="1">
      <c r="Q612" s="40"/>
      <c r="Z612" s="41"/>
      <c r="AA612" s="41"/>
    </row>
    <row r="613" spans="17:27" ht="15.75" customHeight="1">
      <c r="Q613" s="40"/>
      <c r="Z613" s="41"/>
      <c r="AA613" s="41"/>
    </row>
    <row r="614" spans="17:27" ht="15.75" customHeight="1">
      <c r="Q614" s="40"/>
      <c r="Z614" s="41"/>
      <c r="AA614" s="41"/>
    </row>
    <row r="615" spans="17:27" ht="15.75" customHeight="1">
      <c r="Q615" s="40"/>
      <c r="Z615" s="41"/>
      <c r="AA615" s="41"/>
    </row>
    <row r="616" spans="17:27" ht="15.75" customHeight="1">
      <c r="Q616" s="40"/>
      <c r="Z616" s="41"/>
      <c r="AA616" s="41"/>
    </row>
    <row r="617" spans="17:27" ht="15.75" customHeight="1">
      <c r="Q617" s="40"/>
      <c r="Z617" s="41"/>
      <c r="AA617" s="41"/>
    </row>
    <row r="618" spans="17:27" ht="15.75" customHeight="1">
      <c r="Q618" s="40"/>
      <c r="Z618" s="41"/>
      <c r="AA618" s="41"/>
    </row>
    <row r="619" spans="17:27" ht="15.75" customHeight="1">
      <c r="Q619" s="40"/>
      <c r="Z619" s="41"/>
      <c r="AA619" s="41"/>
    </row>
    <row r="620" spans="17:27" ht="15.75" customHeight="1">
      <c r="Q620" s="40"/>
      <c r="Z620" s="41"/>
      <c r="AA620" s="41"/>
    </row>
    <row r="621" spans="17:27" ht="15.75" customHeight="1">
      <c r="Q621" s="40"/>
      <c r="Z621" s="41"/>
      <c r="AA621" s="41"/>
    </row>
    <row r="622" spans="17:27" ht="15.75" customHeight="1">
      <c r="Q622" s="40"/>
      <c r="Z622" s="41"/>
      <c r="AA622" s="41"/>
    </row>
    <row r="623" spans="17:27" ht="15.75" customHeight="1">
      <c r="Q623" s="40"/>
      <c r="Z623" s="41"/>
      <c r="AA623" s="41"/>
    </row>
    <row r="624" spans="17:27" ht="15.75" customHeight="1">
      <c r="Q624" s="40"/>
      <c r="Z624" s="41"/>
      <c r="AA624" s="41"/>
    </row>
    <row r="625" spans="17:27" ht="15.75" customHeight="1">
      <c r="Q625" s="40"/>
      <c r="Z625" s="41"/>
      <c r="AA625" s="41"/>
    </row>
    <row r="626" spans="17:27" ht="15.75" customHeight="1">
      <c r="Q626" s="40"/>
      <c r="Z626" s="41"/>
      <c r="AA626" s="41"/>
    </row>
    <row r="627" spans="17:27" ht="15.75" customHeight="1">
      <c r="Q627" s="40"/>
      <c r="Z627" s="41"/>
      <c r="AA627" s="41"/>
    </row>
    <row r="628" spans="17:27" ht="15.75" customHeight="1">
      <c r="Q628" s="40"/>
      <c r="Z628" s="41"/>
      <c r="AA628" s="41"/>
    </row>
    <row r="629" spans="17:27" ht="15.75" customHeight="1">
      <c r="Q629" s="40"/>
      <c r="Z629" s="41"/>
      <c r="AA629" s="41"/>
    </row>
    <row r="630" spans="17:27" ht="15.75" customHeight="1">
      <c r="Q630" s="40"/>
      <c r="Z630" s="41"/>
      <c r="AA630" s="41"/>
    </row>
    <row r="631" spans="17:27" ht="15.75" customHeight="1">
      <c r="Q631" s="40"/>
      <c r="Z631" s="41"/>
      <c r="AA631" s="41"/>
    </row>
    <row r="632" spans="17:27" ht="15.75" customHeight="1">
      <c r="Q632" s="40"/>
      <c r="Z632" s="41"/>
      <c r="AA632" s="41"/>
    </row>
    <row r="633" spans="17:27" ht="15.75" customHeight="1">
      <c r="Q633" s="40"/>
      <c r="Z633" s="41"/>
      <c r="AA633" s="41"/>
    </row>
    <row r="634" spans="17:27" ht="15.75" customHeight="1">
      <c r="Q634" s="40"/>
      <c r="Z634" s="41"/>
      <c r="AA634" s="41"/>
    </row>
    <row r="635" spans="17:27" ht="15.75" customHeight="1">
      <c r="Q635" s="40"/>
      <c r="Z635" s="41"/>
      <c r="AA635" s="41"/>
    </row>
    <row r="636" spans="17:27" ht="15.75" customHeight="1">
      <c r="Q636" s="40"/>
      <c r="Z636" s="41"/>
      <c r="AA636" s="41"/>
    </row>
    <row r="637" spans="17:27" ht="15.75" customHeight="1">
      <c r="Q637" s="40"/>
      <c r="Z637" s="41"/>
      <c r="AA637" s="41"/>
    </row>
    <row r="638" spans="17:27" ht="15.75" customHeight="1">
      <c r="Q638" s="40"/>
      <c r="Z638" s="41"/>
      <c r="AA638" s="41"/>
    </row>
    <row r="639" spans="17:27" ht="15.75" customHeight="1">
      <c r="Q639" s="40"/>
      <c r="Z639" s="41"/>
      <c r="AA639" s="41"/>
    </row>
    <row r="640" spans="17:27" ht="15.75" customHeight="1">
      <c r="Q640" s="40"/>
      <c r="Z640" s="41"/>
      <c r="AA640" s="41"/>
    </row>
    <row r="641" spans="17:27" ht="15.75" customHeight="1">
      <c r="Q641" s="40"/>
      <c r="Z641" s="41"/>
      <c r="AA641" s="41"/>
    </row>
    <row r="642" spans="17:27" ht="15.75" customHeight="1">
      <c r="Q642" s="40"/>
      <c r="Z642" s="41"/>
      <c r="AA642" s="41"/>
    </row>
    <row r="643" spans="17:27" ht="15.75" customHeight="1">
      <c r="Q643" s="40"/>
      <c r="Z643" s="41"/>
      <c r="AA643" s="41"/>
    </row>
    <row r="644" spans="17:27" ht="15.75" customHeight="1">
      <c r="Q644" s="40"/>
      <c r="Z644" s="41"/>
      <c r="AA644" s="41"/>
    </row>
    <row r="645" spans="17:27" ht="15.75" customHeight="1">
      <c r="Q645" s="40"/>
      <c r="Z645" s="41"/>
      <c r="AA645" s="41"/>
    </row>
    <row r="646" spans="17:27" ht="15.75" customHeight="1">
      <c r="Q646" s="40"/>
      <c r="Z646" s="41"/>
      <c r="AA646" s="41"/>
    </row>
    <row r="647" spans="17:27" ht="15.75" customHeight="1">
      <c r="Q647" s="40"/>
      <c r="Z647" s="41"/>
      <c r="AA647" s="41"/>
    </row>
    <row r="648" spans="17:27" ht="15.75" customHeight="1">
      <c r="Q648" s="40"/>
      <c r="Z648" s="41"/>
      <c r="AA648" s="41"/>
    </row>
    <row r="649" spans="17:27" ht="15.75" customHeight="1">
      <c r="Q649" s="40"/>
      <c r="Z649" s="41"/>
      <c r="AA649" s="41"/>
    </row>
    <row r="650" spans="17:27" ht="15.75" customHeight="1">
      <c r="Q650" s="40"/>
      <c r="Z650" s="41"/>
      <c r="AA650" s="41"/>
    </row>
    <row r="651" spans="17:27" ht="15.75" customHeight="1">
      <c r="Q651" s="40"/>
      <c r="Z651" s="41"/>
      <c r="AA651" s="41"/>
    </row>
    <row r="652" spans="17:27" ht="15.75" customHeight="1">
      <c r="Q652" s="40"/>
      <c r="Z652" s="41"/>
      <c r="AA652" s="41"/>
    </row>
    <row r="653" spans="17:27" ht="15.75" customHeight="1">
      <c r="Q653" s="40"/>
      <c r="Z653" s="41"/>
      <c r="AA653" s="41"/>
    </row>
    <row r="654" spans="17:27" ht="15.75" customHeight="1">
      <c r="Q654" s="40"/>
      <c r="Z654" s="41"/>
      <c r="AA654" s="41"/>
    </row>
    <row r="655" spans="17:27" ht="15.75" customHeight="1">
      <c r="Q655" s="40"/>
      <c r="Z655" s="41"/>
      <c r="AA655" s="41"/>
    </row>
    <row r="656" spans="17:27" ht="15.75" customHeight="1">
      <c r="Q656" s="40"/>
      <c r="Z656" s="41"/>
      <c r="AA656" s="41"/>
    </row>
    <row r="657" spans="17:27" ht="15.75" customHeight="1">
      <c r="Q657" s="40"/>
      <c r="Z657" s="41"/>
      <c r="AA657" s="41"/>
    </row>
    <row r="658" spans="17:27" ht="15.75" customHeight="1">
      <c r="Q658" s="40"/>
      <c r="Z658" s="41"/>
      <c r="AA658" s="41"/>
    </row>
    <row r="659" spans="17:27" ht="15.75" customHeight="1">
      <c r="Q659" s="40"/>
      <c r="Z659" s="41"/>
      <c r="AA659" s="41"/>
    </row>
    <row r="660" spans="17:27" ht="15.75" customHeight="1">
      <c r="Q660" s="40"/>
      <c r="Z660" s="41"/>
      <c r="AA660" s="41"/>
    </row>
    <row r="661" spans="17:27" ht="15.75" customHeight="1">
      <c r="Q661" s="40"/>
      <c r="Z661" s="41"/>
      <c r="AA661" s="41"/>
    </row>
    <row r="662" spans="17:27" ht="15.75" customHeight="1">
      <c r="Q662" s="40"/>
      <c r="Z662" s="41"/>
      <c r="AA662" s="41"/>
    </row>
    <row r="663" spans="17:27" ht="15.75" customHeight="1">
      <c r="Q663" s="40"/>
      <c r="Z663" s="41"/>
      <c r="AA663" s="41"/>
    </row>
    <row r="664" spans="17:27" ht="15.75" customHeight="1">
      <c r="Q664" s="40"/>
      <c r="Z664" s="41"/>
      <c r="AA664" s="41"/>
    </row>
    <row r="665" spans="17:27" ht="15.75" customHeight="1">
      <c r="Q665" s="40"/>
      <c r="Z665" s="41"/>
      <c r="AA665" s="41"/>
    </row>
    <row r="666" spans="17:27" ht="15.75" customHeight="1">
      <c r="Q666" s="40"/>
      <c r="Z666" s="41"/>
      <c r="AA666" s="41"/>
    </row>
    <row r="667" spans="17:27" ht="15.75" customHeight="1">
      <c r="Q667" s="40"/>
      <c r="Z667" s="41"/>
      <c r="AA667" s="41"/>
    </row>
    <row r="668" spans="17:27" ht="15.75" customHeight="1">
      <c r="Q668" s="40"/>
      <c r="Z668" s="41"/>
      <c r="AA668" s="41"/>
    </row>
    <row r="669" spans="17:27" ht="15.75" customHeight="1">
      <c r="Q669" s="40"/>
      <c r="Z669" s="41"/>
      <c r="AA669" s="41"/>
    </row>
    <row r="670" spans="17:27" ht="15.75" customHeight="1">
      <c r="Q670" s="40"/>
      <c r="Z670" s="41"/>
      <c r="AA670" s="41"/>
    </row>
    <row r="671" spans="17:27" ht="15.75" customHeight="1">
      <c r="Q671" s="40"/>
      <c r="Z671" s="41"/>
      <c r="AA671" s="41"/>
    </row>
    <row r="672" spans="17:27" ht="15.75" customHeight="1">
      <c r="Q672" s="40"/>
      <c r="Z672" s="41"/>
      <c r="AA672" s="41"/>
    </row>
    <row r="673" spans="17:27" ht="15.75" customHeight="1">
      <c r="Q673" s="40"/>
      <c r="Z673" s="41"/>
      <c r="AA673" s="41"/>
    </row>
    <row r="674" spans="17:27" ht="15.75" customHeight="1">
      <c r="Q674" s="40"/>
      <c r="Z674" s="41"/>
      <c r="AA674" s="41"/>
    </row>
    <row r="675" spans="17:27" ht="15.75" customHeight="1">
      <c r="Q675" s="40"/>
      <c r="Z675" s="41"/>
      <c r="AA675" s="41"/>
    </row>
    <row r="676" spans="17:27" ht="15.75" customHeight="1">
      <c r="Q676" s="40"/>
      <c r="Z676" s="41"/>
      <c r="AA676" s="41"/>
    </row>
    <row r="677" spans="17:27" ht="15.75" customHeight="1">
      <c r="Q677" s="40"/>
      <c r="Z677" s="41"/>
      <c r="AA677" s="41"/>
    </row>
    <row r="678" spans="17:27" ht="15.75" customHeight="1">
      <c r="Q678" s="40"/>
      <c r="Z678" s="41"/>
      <c r="AA678" s="41"/>
    </row>
    <row r="679" spans="17:27" ht="15.75" customHeight="1">
      <c r="Q679" s="40"/>
      <c r="Z679" s="41"/>
      <c r="AA679" s="41"/>
    </row>
    <row r="680" spans="17:27" ht="15.75" customHeight="1">
      <c r="Q680" s="40"/>
      <c r="Z680" s="41"/>
      <c r="AA680" s="41"/>
    </row>
    <row r="681" spans="17:27" ht="15.75" customHeight="1">
      <c r="Q681" s="40"/>
      <c r="Z681" s="41"/>
      <c r="AA681" s="41"/>
    </row>
    <row r="682" spans="17:27" ht="15.75" customHeight="1">
      <c r="Q682" s="40"/>
      <c r="Z682" s="41"/>
      <c r="AA682" s="41"/>
    </row>
    <row r="683" spans="17:27" ht="15.75" customHeight="1">
      <c r="Q683" s="40"/>
      <c r="Z683" s="41"/>
      <c r="AA683" s="41"/>
    </row>
    <row r="684" spans="17:27" ht="15.75" customHeight="1">
      <c r="Q684" s="40"/>
      <c r="Z684" s="41"/>
      <c r="AA684" s="41"/>
    </row>
    <row r="685" spans="17:27" ht="15.75" customHeight="1">
      <c r="Q685" s="40"/>
      <c r="Z685" s="41"/>
      <c r="AA685" s="41"/>
    </row>
    <row r="686" spans="17:27" ht="15.75" customHeight="1">
      <c r="Q686" s="40"/>
      <c r="Z686" s="41"/>
      <c r="AA686" s="41"/>
    </row>
    <row r="687" spans="17:27" ht="15.75" customHeight="1">
      <c r="Q687" s="40"/>
      <c r="Z687" s="41"/>
      <c r="AA687" s="41"/>
    </row>
    <row r="688" spans="17:27" ht="15.75" customHeight="1">
      <c r="Q688" s="40"/>
      <c r="Z688" s="41"/>
      <c r="AA688" s="41"/>
    </row>
    <row r="689" spans="17:27" ht="15.75" customHeight="1">
      <c r="Q689" s="40"/>
      <c r="Z689" s="41"/>
      <c r="AA689" s="41"/>
    </row>
    <row r="690" spans="17:27" ht="15.75" customHeight="1">
      <c r="Q690" s="40"/>
      <c r="Z690" s="41"/>
      <c r="AA690" s="41"/>
    </row>
    <row r="691" spans="17:27" ht="15.75" customHeight="1">
      <c r="Q691" s="40"/>
      <c r="Z691" s="41"/>
      <c r="AA691" s="41"/>
    </row>
    <row r="692" spans="17:27" ht="15.75" customHeight="1">
      <c r="Q692" s="40"/>
      <c r="Z692" s="41"/>
      <c r="AA692" s="41"/>
    </row>
    <row r="693" spans="17:27" ht="15.75" customHeight="1">
      <c r="Q693" s="40"/>
      <c r="Z693" s="41"/>
      <c r="AA693" s="41"/>
    </row>
    <row r="694" spans="17:27" ht="15.75" customHeight="1">
      <c r="Q694" s="40"/>
      <c r="Z694" s="41"/>
      <c r="AA694" s="41"/>
    </row>
    <row r="695" spans="17:27" ht="15.75" customHeight="1">
      <c r="Q695" s="40"/>
      <c r="Z695" s="41"/>
      <c r="AA695" s="41"/>
    </row>
    <row r="696" spans="17:27" ht="15.75" customHeight="1">
      <c r="Q696" s="40"/>
      <c r="Z696" s="41"/>
      <c r="AA696" s="41"/>
    </row>
    <row r="697" spans="17:27" ht="15.75" customHeight="1">
      <c r="Q697" s="40"/>
      <c r="Z697" s="41"/>
      <c r="AA697" s="41"/>
    </row>
    <row r="698" spans="17:27" ht="15.75" customHeight="1">
      <c r="Q698" s="40"/>
      <c r="Z698" s="41"/>
      <c r="AA698" s="41"/>
    </row>
    <row r="699" spans="17:27" ht="15.75" customHeight="1">
      <c r="Q699" s="40"/>
      <c r="Z699" s="41"/>
      <c r="AA699" s="41"/>
    </row>
    <row r="700" spans="17:27" ht="15.75" customHeight="1">
      <c r="Q700" s="40"/>
      <c r="Z700" s="41"/>
      <c r="AA700" s="41"/>
    </row>
    <row r="701" spans="17:27" ht="15.75" customHeight="1">
      <c r="Q701" s="40"/>
      <c r="Z701" s="41"/>
      <c r="AA701" s="41"/>
    </row>
    <row r="702" spans="17:27" ht="15.75" customHeight="1">
      <c r="Q702" s="40"/>
      <c r="Z702" s="41"/>
      <c r="AA702" s="41"/>
    </row>
    <row r="703" spans="17:27" ht="15.75" customHeight="1">
      <c r="Q703" s="40"/>
      <c r="Z703" s="41"/>
      <c r="AA703" s="41"/>
    </row>
    <row r="704" spans="17:27" ht="15.75" customHeight="1">
      <c r="Q704" s="40"/>
      <c r="Z704" s="41"/>
      <c r="AA704" s="41"/>
    </row>
    <row r="705" spans="17:27" ht="15.75" customHeight="1">
      <c r="Q705" s="40"/>
      <c r="Z705" s="41"/>
      <c r="AA705" s="41"/>
    </row>
    <row r="706" spans="17:27" ht="15.75" customHeight="1">
      <c r="Q706" s="40"/>
      <c r="Z706" s="41"/>
      <c r="AA706" s="41"/>
    </row>
    <row r="707" spans="17:27" ht="15.75" customHeight="1">
      <c r="Q707" s="40"/>
      <c r="Z707" s="41"/>
      <c r="AA707" s="41"/>
    </row>
    <row r="708" spans="17:27" ht="15.75" customHeight="1">
      <c r="Q708" s="40"/>
      <c r="Z708" s="41"/>
      <c r="AA708" s="41"/>
    </row>
    <row r="709" spans="17:27" ht="15.75" customHeight="1">
      <c r="Q709" s="40"/>
      <c r="Z709" s="41"/>
      <c r="AA709" s="41"/>
    </row>
    <row r="710" spans="17:27" ht="15.75" customHeight="1">
      <c r="Q710" s="40"/>
      <c r="Z710" s="41"/>
      <c r="AA710" s="41"/>
    </row>
    <row r="711" spans="17:27" ht="15.75" customHeight="1">
      <c r="Q711" s="40"/>
      <c r="Z711" s="41"/>
      <c r="AA711" s="41"/>
    </row>
    <row r="712" spans="17:27" ht="15.75" customHeight="1">
      <c r="Q712" s="40"/>
      <c r="Z712" s="41"/>
      <c r="AA712" s="41"/>
    </row>
    <row r="713" spans="17:27" ht="15.75" customHeight="1">
      <c r="Q713" s="40"/>
      <c r="Z713" s="41"/>
      <c r="AA713" s="41"/>
    </row>
    <row r="714" spans="17:27" ht="15.75" customHeight="1">
      <c r="Q714" s="40"/>
      <c r="Z714" s="41"/>
      <c r="AA714" s="41"/>
    </row>
    <row r="715" spans="17:27" ht="15.75" customHeight="1">
      <c r="Q715" s="40"/>
      <c r="Z715" s="41"/>
      <c r="AA715" s="41"/>
    </row>
    <row r="716" spans="17:27" ht="15.75" customHeight="1">
      <c r="Q716" s="40"/>
      <c r="Z716" s="41"/>
      <c r="AA716" s="41"/>
    </row>
    <row r="717" spans="17:27" ht="15.75" customHeight="1">
      <c r="Q717" s="40"/>
      <c r="Z717" s="41"/>
      <c r="AA717" s="41"/>
    </row>
    <row r="718" spans="17:27" ht="15.75" customHeight="1">
      <c r="Q718" s="40"/>
      <c r="Z718" s="41"/>
      <c r="AA718" s="41"/>
    </row>
    <row r="719" spans="17:27" ht="15.75" customHeight="1">
      <c r="Q719" s="40"/>
      <c r="Z719" s="41"/>
      <c r="AA719" s="41"/>
    </row>
    <row r="720" spans="17:27" ht="15.75" customHeight="1">
      <c r="Q720" s="40"/>
      <c r="Z720" s="41"/>
      <c r="AA720" s="41"/>
    </row>
    <row r="721" spans="17:27" ht="15.75" customHeight="1">
      <c r="Q721" s="40"/>
      <c r="Z721" s="41"/>
      <c r="AA721" s="41"/>
    </row>
    <row r="722" spans="17:27" ht="15.75" customHeight="1">
      <c r="Q722" s="40"/>
      <c r="Z722" s="41"/>
      <c r="AA722" s="41"/>
    </row>
    <row r="723" spans="17:27" ht="15.75" customHeight="1">
      <c r="Q723" s="40"/>
      <c r="Z723" s="41"/>
      <c r="AA723" s="41"/>
    </row>
    <row r="724" spans="17:27" ht="15.75" customHeight="1">
      <c r="Q724" s="40"/>
      <c r="Z724" s="41"/>
      <c r="AA724" s="41"/>
    </row>
    <row r="725" spans="17:27" ht="15.75" customHeight="1">
      <c r="Q725" s="40"/>
      <c r="Z725" s="41"/>
      <c r="AA725" s="41"/>
    </row>
    <row r="726" spans="17:27" ht="15.75" customHeight="1">
      <c r="Q726" s="40"/>
      <c r="Z726" s="41"/>
      <c r="AA726" s="41"/>
    </row>
    <row r="727" spans="17:27" ht="15.75" customHeight="1">
      <c r="Q727" s="40"/>
      <c r="Z727" s="41"/>
      <c r="AA727" s="41"/>
    </row>
    <row r="728" spans="17:27" ht="15.75" customHeight="1">
      <c r="Q728" s="40"/>
      <c r="Z728" s="41"/>
      <c r="AA728" s="41"/>
    </row>
    <row r="729" spans="17:27" ht="15.75" customHeight="1">
      <c r="Q729" s="40"/>
      <c r="Z729" s="41"/>
      <c r="AA729" s="41"/>
    </row>
    <row r="730" spans="17:27" ht="15.75" customHeight="1">
      <c r="Q730" s="40"/>
      <c r="Z730" s="41"/>
      <c r="AA730" s="41"/>
    </row>
    <row r="731" spans="17:27" ht="15.75" customHeight="1">
      <c r="Q731" s="40"/>
      <c r="Z731" s="41"/>
      <c r="AA731" s="41"/>
    </row>
    <row r="732" spans="17:27" ht="15.75" customHeight="1">
      <c r="Q732" s="40"/>
      <c r="Z732" s="41"/>
      <c r="AA732" s="41"/>
    </row>
    <row r="733" spans="17:27" ht="15.75" customHeight="1">
      <c r="Q733" s="40"/>
      <c r="Z733" s="41"/>
      <c r="AA733" s="41"/>
    </row>
    <row r="734" spans="17:27" ht="15.75" customHeight="1">
      <c r="Q734" s="40"/>
      <c r="Z734" s="41"/>
      <c r="AA734" s="41"/>
    </row>
    <row r="735" spans="17:27" ht="15.75" customHeight="1">
      <c r="Q735" s="40"/>
      <c r="Z735" s="41"/>
      <c r="AA735" s="41"/>
    </row>
    <row r="736" spans="17:27" ht="15.75" customHeight="1">
      <c r="Q736" s="40"/>
      <c r="Z736" s="41"/>
      <c r="AA736" s="41"/>
    </row>
    <row r="737" spans="17:27" ht="15.75" customHeight="1">
      <c r="Q737" s="40"/>
      <c r="Z737" s="41"/>
      <c r="AA737" s="41"/>
    </row>
    <row r="738" spans="17:27" ht="15.75" customHeight="1">
      <c r="Q738" s="40"/>
      <c r="Z738" s="41"/>
      <c r="AA738" s="41"/>
    </row>
    <row r="739" spans="17:27" ht="15.75" customHeight="1">
      <c r="Q739" s="40"/>
      <c r="Z739" s="41"/>
      <c r="AA739" s="41"/>
    </row>
    <row r="740" spans="17:27" ht="15.75" customHeight="1">
      <c r="Q740" s="40"/>
      <c r="Z740" s="41"/>
      <c r="AA740" s="41"/>
    </row>
    <row r="741" spans="17:27" ht="15.75" customHeight="1">
      <c r="Q741" s="40"/>
      <c r="Z741" s="41"/>
      <c r="AA741" s="41"/>
    </row>
    <row r="742" spans="17:27" ht="15.75" customHeight="1">
      <c r="Q742" s="40"/>
      <c r="Z742" s="41"/>
      <c r="AA742" s="41"/>
    </row>
    <row r="743" spans="17:27" ht="15.75" customHeight="1">
      <c r="Q743" s="40"/>
      <c r="Z743" s="41"/>
      <c r="AA743" s="41"/>
    </row>
    <row r="744" spans="17:27" ht="15.75" customHeight="1">
      <c r="Q744" s="40"/>
      <c r="Z744" s="41"/>
      <c r="AA744" s="41"/>
    </row>
    <row r="745" spans="17:27" ht="15.75" customHeight="1">
      <c r="Q745" s="40"/>
      <c r="Z745" s="41"/>
      <c r="AA745" s="41"/>
    </row>
    <row r="746" spans="17:27" ht="15.75" customHeight="1">
      <c r="Q746" s="40"/>
      <c r="Z746" s="41"/>
      <c r="AA746" s="41"/>
    </row>
    <row r="747" spans="17:27" ht="15.75" customHeight="1">
      <c r="Q747" s="40"/>
      <c r="Z747" s="41"/>
      <c r="AA747" s="41"/>
    </row>
    <row r="748" spans="17:27" ht="15.75" customHeight="1">
      <c r="Q748" s="40"/>
      <c r="Z748" s="41"/>
      <c r="AA748" s="41"/>
    </row>
    <row r="749" spans="17:27" ht="15.75" customHeight="1">
      <c r="Q749" s="40"/>
      <c r="Z749" s="41"/>
      <c r="AA749" s="41"/>
    </row>
    <row r="750" spans="17:27" ht="15.75" customHeight="1">
      <c r="Q750" s="40"/>
      <c r="Z750" s="41"/>
      <c r="AA750" s="41"/>
    </row>
    <row r="751" spans="17:27" ht="15.75" customHeight="1">
      <c r="Q751" s="40"/>
      <c r="Z751" s="41"/>
      <c r="AA751" s="41"/>
    </row>
    <row r="752" spans="17:27" ht="15.75" customHeight="1">
      <c r="Q752" s="40"/>
      <c r="Z752" s="41"/>
      <c r="AA752" s="41"/>
    </row>
    <row r="753" spans="17:27" ht="15.75" customHeight="1">
      <c r="Q753" s="40"/>
      <c r="Z753" s="41"/>
      <c r="AA753" s="41"/>
    </row>
    <row r="754" spans="17:27" ht="15.75" customHeight="1">
      <c r="Q754" s="40"/>
      <c r="Z754" s="41"/>
      <c r="AA754" s="41"/>
    </row>
    <row r="755" spans="17:27" ht="15.75" customHeight="1">
      <c r="Q755" s="40"/>
      <c r="Z755" s="41"/>
      <c r="AA755" s="41"/>
    </row>
    <row r="756" spans="17:27" ht="15.75" customHeight="1">
      <c r="Q756" s="40"/>
      <c r="Z756" s="41"/>
      <c r="AA756" s="41"/>
    </row>
    <row r="757" spans="17:27" ht="15.75" customHeight="1">
      <c r="Q757" s="40"/>
      <c r="Z757" s="41"/>
      <c r="AA757" s="41"/>
    </row>
    <row r="758" spans="17:27" ht="15.75" customHeight="1">
      <c r="Q758" s="40"/>
      <c r="Z758" s="41"/>
      <c r="AA758" s="41"/>
    </row>
    <row r="759" spans="17:27" ht="15.75" customHeight="1">
      <c r="Q759" s="40"/>
      <c r="Z759" s="41"/>
      <c r="AA759" s="41"/>
    </row>
    <row r="760" spans="17:27" ht="15.75" customHeight="1">
      <c r="Q760" s="40"/>
      <c r="Z760" s="41"/>
      <c r="AA760" s="41"/>
    </row>
    <row r="761" spans="17:27" ht="15.75" customHeight="1">
      <c r="Q761" s="40"/>
      <c r="Z761" s="41"/>
      <c r="AA761" s="41"/>
    </row>
    <row r="762" spans="17:27" ht="15.75" customHeight="1">
      <c r="Q762" s="40"/>
      <c r="Z762" s="41"/>
      <c r="AA762" s="41"/>
    </row>
    <row r="763" spans="17:27" ht="15.75" customHeight="1">
      <c r="Q763" s="40"/>
      <c r="Z763" s="41"/>
      <c r="AA763" s="41"/>
    </row>
    <row r="764" spans="17:27" ht="15.75" customHeight="1">
      <c r="Q764" s="40"/>
      <c r="Z764" s="41"/>
      <c r="AA764" s="41"/>
    </row>
    <row r="765" spans="17:27" ht="15.75" customHeight="1">
      <c r="Q765" s="40"/>
      <c r="Z765" s="41"/>
      <c r="AA765" s="41"/>
    </row>
    <row r="766" spans="17:27" ht="15.75" customHeight="1">
      <c r="Q766" s="40"/>
      <c r="Z766" s="41"/>
      <c r="AA766" s="41"/>
    </row>
    <row r="767" spans="17:27" ht="15.75" customHeight="1">
      <c r="Q767" s="40"/>
      <c r="Z767" s="41"/>
      <c r="AA767" s="41"/>
    </row>
    <row r="768" spans="17:27" ht="15.75" customHeight="1">
      <c r="Q768" s="40"/>
      <c r="Z768" s="41"/>
      <c r="AA768" s="41"/>
    </row>
    <row r="769" spans="17:27" ht="15.75" customHeight="1">
      <c r="Q769" s="40"/>
      <c r="Z769" s="41"/>
      <c r="AA769" s="41"/>
    </row>
    <row r="770" spans="17:27" ht="15.75" customHeight="1">
      <c r="Q770" s="40"/>
      <c r="Z770" s="41"/>
      <c r="AA770" s="41"/>
    </row>
    <row r="771" spans="17:27" ht="15.75" customHeight="1">
      <c r="Q771" s="40"/>
      <c r="Z771" s="41"/>
      <c r="AA771" s="41"/>
    </row>
    <row r="772" spans="17:27" ht="15.75" customHeight="1">
      <c r="Q772" s="40"/>
      <c r="Z772" s="41"/>
      <c r="AA772" s="41"/>
    </row>
    <row r="773" spans="17:27" ht="15.75" customHeight="1">
      <c r="Q773" s="40"/>
      <c r="Z773" s="41"/>
      <c r="AA773" s="41"/>
    </row>
    <row r="774" spans="17:27" ht="15.75" customHeight="1">
      <c r="Q774" s="40"/>
      <c r="Z774" s="41"/>
      <c r="AA774" s="41"/>
    </row>
    <row r="775" spans="17:27" ht="15.75" customHeight="1">
      <c r="Q775" s="40"/>
      <c r="Z775" s="41"/>
      <c r="AA775" s="41"/>
    </row>
    <row r="776" spans="17:27" ht="15.75" customHeight="1">
      <c r="Q776" s="40"/>
      <c r="Z776" s="41"/>
      <c r="AA776" s="41"/>
    </row>
    <row r="777" spans="17:27" ht="15.75" customHeight="1">
      <c r="Q777" s="40"/>
      <c r="Z777" s="41"/>
      <c r="AA777" s="41"/>
    </row>
    <row r="778" spans="17:27" ht="15.75" customHeight="1">
      <c r="Q778" s="40"/>
      <c r="Z778" s="41"/>
      <c r="AA778" s="41"/>
    </row>
    <row r="779" spans="17:27" ht="15.75" customHeight="1">
      <c r="Q779" s="40"/>
      <c r="Z779" s="41"/>
      <c r="AA779" s="41"/>
    </row>
    <row r="780" spans="17:27" ht="15.75" customHeight="1">
      <c r="Q780" s="40"/>
      <c r="Z780" s="41"/>
      <c r="AA780" s="41"/>
    </row>
    <row r="781" spans="17:27" ht="15.75" customHeight="1">
      <c r="Q781" s="40"/>
      <c r="Z781" s="41"/>
      <c r="AA781" s="41"/>
    </row>
    <row r="782" spans="17:27" ht="15.75" customHeight="1">
      <c r="Q782" s="40"/>
      <c r="Z782" s="41"/>
      <c r="AA782" s="41"/>
    </row>
    <row r="783" spans="17:27" ht="15.75" customHeight="1">
      <c r="Q783" s="40"/>
      <c r="Z783" s="41"/>
      <c r="AA783" s="41"/>
    </row>
    <row r="784" spans="17:27" ht="15.75" customHeight="1">
      <c r="Q784" s="40"/>
      <c r="Z784" s="41"/>
      <c r="AA784" s="41"/>
    </row>
    <row r="785" spans="17:27" ht="15.75" customHeight="1">
      <c r="Q785" s="40"/>
      <c r="Z785" s="41"/>
      <c r="AA785" s="41"/>
    </row>
    <row r="786" spans="17:27" ht="15.75" customHeight="1">
      <c r="Q786" s="40"/>
      <c r="Z786" s="41"/>
      <c r="AA786" s="41"/>
    </row>
    <row r="787" spans="17:27" ht="15.75" customHeight="1">
      <c r="Q787" s="40"/>
      <c r="Z787" s="41"/>
      <c r="AA787" s="41"/>
    </row>
    <row r="788" spans="17:27" ht="15.75" customHeight="1">
      <c r="Q788" s="40"/>
      <c r="Z788" s="41"/>
      <c r="AA788" s="41"/>
    </row>
    <row r="789" spans="17:27" ht="15.75" customHeight="1">
      <c r="Q789" s="40"/>
      <c r="Z789" s="41"/>
      <c r="AA789" s="41"/>
    </row>
    <row r="790" spans="17:27" ht="15.75" customHeight="1">
      <c r="Q790" s="40"/>
      <c r="Z790" s="41"/>
      <c r="AA790" s="41"/>
    </row>
    <row r="791" spans="17:27" ht="15.75" customHeight="1">
      <c r="Q791" s="40"/>
      <c r="Z791" s="41"/>
      <c r="AA791" s="41"/>
    </row>
    <row r="792" spans="17:27" ht="15.75" customHeight="1">
      <c r="Q792" s="40"/>
      <c r="Z792" s="41"/>
      <c r="AA792" s="41"/>
    </row>
    <row r="793" spans="17:27" ht="15.75" customHeight="1">
      <c r="Q793" s="40"/>
      <c r="Z793" s="41"/>
      <c r="AA793" s="41"/>
    </row>
    <row r="794" spans="17:27" ht="15.75" customHeight="1">
      <c r="Q794" s="40"/>
      <c r="Z794" s="41"/>
      <c r="AA794" s="41"/>
    </row>
    <row r="795" spans="17:27" ht="15.75" customHeight="1">
      <c r="Q795" s="40"/>
      <c r="Z795" s="41"/>
      <c r="AA795" s="41"/>
    </row>
    <row r="796" spans="17:27" ht="15.75" customHeight="1">
      <c r="Q796" s="40"/>
      <c r="Z796" s="41"/>
      <c r="AA796" s="41"/>
    </row>
    <row r="797" spans="17:27" ht="15.75" customHeight="1">
      <c r="Q797" s="40"/>
      <c r="Z797" s="41"/>
      <c r="AA797" s="41"/>
    </row>
    <row r="798" spans="17:27" ht="15.75" customHeight="1">
      <c r="Q798" s="40"/>
      <c r="Z798" s="41"/>
      <c r="AA798" s="41"/>
    </row>
    <row r="799" spans="17:27" ht="15.75" customHeight="1">
      <c r="Q799" s="40"/>
      <c r="Z799" s="41"/>
      <c r="AA799" s="41"/>
    </row>
    <row r="800" spans="17:27" ht="15.75" customHeight="1">
      <c r="Q800" s="40"/>
      <c r="Z800" s="41"/>
      <c r="AA800" s="41"/>
    </row>
    <row r="801" spans="17:27" ht="15.75" customHeight="1">
      <c r="Q801" s="40"/>
      <c r="Z801" s="41"/>
      <c r="AA801" s="41"/>
    </row>
    <row r="802" spans="17:27" ht="15.75" customHeight="1">
      <c r="Q802" s="40"/>
      <c r="Z802" s="41"/>
      <c r="AA802" s="41"/>
    </row>
    <row r="803" spans="17:27" ht="15.75" customHeight="1">
      <c r="Q803" s="40"/>
      <c r="Z803" s="41"/>
      <c r="AA803" s="41"/>
    </row>
    <row r="804" spans="17:27" ht="15.75" customHeight="1">
      <c r="Q804" s="40"/>
      <c r="Z804" s="41"/>
      <c r="AA804" s="41"/>
    </row>
    <row r="805" spans="17:27" ht="15.75" customHeight="1">
      <c r="Q805" s="40"/>
      <c r="Z805" s="41"/>
      <c r="AA805" s="41"/>
    </row>
    <row r="806" spans="17:27" ht="15.75" customHeight="1">
      <c r="Q806" s="40"/>
      <c r="Z806" s="41"/>
      <c r="AA806" s="41"/>
    </row>
    <row r="807" spans="17:27" ht="15.75" customHeight="1">
      <c r="Q807" s="40"/>
      <c r="Z807" s="41"/>
      <c r="AA807" s="41"/>
    </row>
    <row r="808" spans="17:27" ht="15.75" customHeight="1">
      <c r="Q808" s="40"/>
      <c r="Z808" s="41"/>
      <c r="AA808" s="41"/>
    </row>
    <row r="809" spans="17:27" ht="15.75" customHeight="1">
      <c r="Q809" s="40"/>
      <c r="Z809" s="41"/>
      <c r="AA809" s="41"/>
    </row>
    <row r="810" spans="17:27" ht="15.75" customHeight="1">
      <c r="Q810" s="40"/>
      <c r="Z810" s="41"/>
      <c r="AA810" s="41"/>
    </row>
    <row r="811" spans="17:27" ht="15.75" customHeight="1">
      <c r="Q811" s="40"/>
      <c r="Z811" s="41"/>
      <c r="AA811" s="41"/>
    </row>
    <row r="812" spans="17:27" ht="15.75" customHeight="1">
      <c r="Q812" s="40"/>
      <c r="Z812" s="41"/>
      <c r="AA812" s="41"/>
    </row>
    <row r="813" spans="17:27" ht="15.75" customHeight="1">
      <c r="Q813" s="40"/>
      <c r="Z813" s="41"/>
      <c r="AA813" s="41"/>
    </row>
    <row r="814" spans="17:27" ht="15.75" customHeight="1">
      <c r="Q814" s="40"/>
      <c r="Z814" s="41"/>
      <c r="AA814" s="41"/>
    </row>
    <row r="815" spans="17:27" ht="15.75" customHeight="1">
      <c r="Q815" s="40"/>
      <c r="Z815" s="41"/>
      <c r="AA815" s="41"/>
    </row>
    <row r="816" spans="17:27" ht="15.75" customHeight="1">
      <c r="Q816" s="40"/>
      <c r="Z816" s="41"/>
      <c r="AA816" s="41"/>
    </row>
    <row r="817" spans="17:27" ht="15.75" customHeight="1">
      <c r="Q817" s="40"/>
      <c r="Z817" s="41"/>
      <c r="AA817" s="41"/>
    </row>
    <row r="818" spans="17:27" ht="15.75" customHeight="1">
      <c r="Q818" s="40"/>
      <c r="Z818" s="41"/>
      <c r="AA818" s="41"/>
    </row>
    <row r="819" spans="17:27" ht="15.75" customHeight="1">
      <c r="Q819" s="40"/>
      <c r="Z819" s="41"/>
      <c r="AA819" s="41"/>
    </row>
    <row r="820" spans="17:27" ht="15.75" customHeight="1">
      <c r="Q820" s="40"/>
      <c r="Z820" s="41"/>
      <c r="AA820" s="41"/>
    </row>
    <row r="821" spans="17:27" ht="15.75" customHeight="1">
      <c r="Q821" s="40"/>
      <c r="Z821" s="41"/>
      <c r="AA821" s="41"/>
    </row>
    <row r="822" spans="17:27" ht="15.75" customHeight="1">
      <c r="Q822" s="40"/>
      <c r="Z822" s="41"/>
      <c r="AA822" s="41"/>
    </row>
    <row r="823" spans="17:27" ht="15.75" customHeight="1">
      <c r="Q823" s="40"/>
      <c r="Z823" s="41"/>
      <c r="AA823" s="41"/>
    </row>
    <row r="824" spans="17:27" ht="15.75" customHeight="1">
      <c r="Q824" s="40"/>
      <c r="Z824" s="41"/>
      <c r="AA824" s="41"/>
    </row>
    <row r="825" spans="17:27" ht="15.75" customHeight="1">
      <c r="Q825" s="40"/>
      <c r="Z825" s="41"/>
      <c r="AA825" s="41"/>
    </row>
    <row r="826" spans="17:27" ht="15.75" customHeight="1">
      <c r="Q826" s="40"/>
      <c r="Z826" s="41"/>
      <c r="AA826" s="41"/>
    </row>
    <row r="827" spans="17:27" ht="15.75" customHeight="1">
      <c r="Q827" s="40"/>
      <c r="Z827" s="41"/>
      <c r="AA827" s="41"/>
    </row>
    <row r="828" spans="17:27" ht="15.75" customHeight="1">
      <c r="Q828" s="40"/>
      <c r="Z828" s="41"/>
      <c r="AA828" s="41"/>
    </row>
    <row r="829" spans="17:27" ht="15.75" customHeight="1">
      <c r="Q829" s="40"/>
      <c r="Z829" s="41"/>
      <c r="AA829" s="41"/>
    </row>
    <row r="830" spans="17:27" ht="15.75" customHeight="1">
      <c r="Q830" s="40"/>
      <c r="Z830" s="41"/>
      <c r="AA830" s="41"/>
    </row>
    <row r="831" spans="17:27" ht="15.75" customHeight="1">
      <c r="Q831" s="40"/>
      <c r="Z831" s="41"/>
      <c r="AA831" s="41"/>
    </row>
    <row r="832" spans="17:27" ht="15.75" customHeight="1">
      <c r="Q832" s="40"/>
      <c r="Z832" s="41"/>
      <c r="AA832" s="41"/>
    </row>
    <row r="833" spans="17:27" ht="15.75" customHeight="1">
      <c r="Q833" s="40"/>
      <c r="Z833" s="41"/>
      <c r="AA833" s="41"/>
    </row>
    <row r="834" spans="17:27" ht="15.75" customHeight="1">
      <c r="Q834" s="40"/>
      <c r="Z834" s="41"/>
      <c r="AA834" s="41"/>
    </row>
    <row r="835" spans="17:27" ht="15.75" customHeight="1">
      <c r="Q835" s="40"/>
      <c r="Z835" s="41"/>
      <c r="AA835" s="41"/>
    </row>
    <row r="836" spans="17:27" ht="15.75" customHeight="1">
      <c r="Q836" s="40"/>
      <c r="Z836" s="41"/>
      <c r="AA836" s="41"/>
    </row>
    <row r="837" spans="17:27" ht="15.75" customHeight="1">
      <c r="Q837" s="40"/>
      <c r="Z837" s="41"/>
      <c r="AA837" s="41"/>
    </row>
    <row r="838" spans="17:27" ht="15.75" customHeight="1">
      <c r="Q838" s="40"/>
      <c r="Z838" s="41"/>
      <c r="AA838" s="41"/>
    </row>
    <row r="839" spans="17:27" ht="15.75" customHeight="1">
      <c r="Q839" s="40"/>
      <c r="Z839" s="41"/>
      <c r="AA839" s="41"/>
    </row>
    <row r="840" spans="17:27" ht="15.75" customHeight="1">
      <c r="Q840" s="40"/>
      <c r="Z840" s="41"/>
      <c r="AA840" s="41"/>
    </row>
    <row r="841" spans="17:27" ht="15.75" customHeight="1">
      <c r="Q841" s="40"/>
      <c r="Z841" s="41"/>
      <c r="AA841" s="41"/>
    </row>
    <row r="842" spans="17:27" ht="15.75" customHeight="1">
      <c r="Q842" s="40"/>
      <c r="Z842" s="41"/>
      <c r="AA842" s="41"/>
    </row>
    <row r="843" spans="17:27" ht="15.75" customHeight="1">
      <c r="Q843" s="40"/>
      <c r="Z843" s="41"/>
      <c r="AA843" s="41"/>
    </row>
    <row r="844" spans="17:27" ht="15.75" customHeight="1">
      <c r="Q844" s="40"/>
      <c r="Z844" s="41"/>
      <c r="AA844" s="41"/>
    </row>
    <row r="845" spans="17:27" ht="15.75" customHeight="1">
      <c r="Q845" s="40"/>
      <c r="Z845" s="41"/>
      <c r="AA845" s="41"/>
    </row>
    <row r="846" spans="17:27" ht="15.75" customHeight="1">
      <c r="Q846" s="40"/>
      <c r="Z846" s="41"/>
      <c r="AA846" s="41"/>
    </row>
    <row r="847" spans="17:27" ht="15.75" customHeight="1">
      <c r="Q847" s="40"/>
      <c r="Z847" s="41"/>
      <c r="AA847" s="41"/>
    </row>
    <row r="848" spans="17:27" ht="15.75" customHeight="1">
      <c r="Q848" s="40"/>
      <c r="Z848" s="41"/>
      <c r="AA848" s="41"/>
    </row>
    <row r="849" spans="17:27" ht="15.75" customHeight="1">
      <c r="Q849" s="40"/>
      <c r="Z849" s="41"/>
      <c r="AA849" s="41"/>
    </row>
    <row r="850" spans="17:27" ht="15.75" customHeight="1">
      <c r="Q850" s="40"/>
      <c r="Z850" s="41"/>
      <c r="AA850" s="41"/>
    </row>
    <row r="851" spans="17:27" ht="15.75" customHeight="1">
      <c r="Q851" s="40"/>
      <c r="Z851" s="41"/>
      <c r="AA851" s="41"/>
    </row>
    <row r="852" spans="17:27" ht="15.75" customHeight="1">
      <c r="Q852" s="40"/>
      <c r="Z852" s="41"/>
      <c r="AA852" s="41"/>
    </row>
    <row r="853" spans="17:27" ht="15.75" customHeight="1">
      <c r="Q853" s="40"/>
      <c r="Z853" s="41"/>
      <c r="AA853" s="41"/>
    </row>
    <row r="854" spans="17:27" ht="15.75" customHeight="1">
      <c r="Q854" s="40"/>
      <c r="Z854" s="41"/>
      <c r="AA854" s="41"/>
    </row>
    <row r="855" spans="17:27" ht="15.75" customHeight="1">
      <c r="Q855" s="40"/>
      <c r="Z855" s="41"/>
      <c r="AA855" s="41"/>
    </row>
    <row r="856" spans="17:27" ht="15.75" customHeight="1">
      <c r="Q856" s="40"/>
      <c r="Z856" s="41"/>
      <c r="AA856" s="41"/>
    </row>
    <row r="857" spans="17:27" ht="15.75" customHeight="1">
      <c r="Q857" s="40"/>
      <c r="Z857" s="41"/>
      <c r="AA857" s="41"/>
    </row>
    <row r="858" spans="17:27" ht="15.75" customHeight="1">
      <c r="Q858" s="40"/>
      <c r="Z858" s="41"/>
      <c r="AA858" s="41"/>
    </row>
    <row r="859" spans="17:27" ht="15.75" customHeight="1">
      <c r="Q859" s="40"/>
      <c r="Z859" s="41"/>
      <c r="AA859" s="41"/>
    </row>
    <row r="860" spans="17:27" ht="15.75" customHeight="1">
      <c r="Q860" s="40"/>
      <c r="Z860" s="41"/>
      <c r="AA860" s="41"/>
    </row>
    <row r="861" spans="17:27" ht="15.75" customHeight="1">
      <c r="Q861" s="40"/>
      <c r="Z861" s="41"/>
      <c r="AA861" s="41"/>
    </row>
    <row r="862" spans="17:27" ht="15.75" customHeight="1">
      <c r="Q862" s="40"/>
      <c r="Z862" s="41"/>
      <c r="AA862" s="41"/>
    </row>
    <row r="863" spans="17:27" ht="15.75" customHeight="1">
      <c r="Q863" s="40"/>
      <c r="Z863" s="41"/>
      <c r="AA863" s="41"/>
    </row>
    <row r="864" spans="17:27" ht="15.75" customHeight="1">
      <c r="Q864" s="40"/>
      <c r="Z864" s="41"/>
      <c r="AA864" s="41"/>
    </row>
    <row r="865" spans="17:27" ht="15.75" customHeight="1">
      <c r="Q865" s="40"/>
      <c r="Z865" s="41"/>
      <c r="AA865" s="41"/>
    </row>
    <row r="866" spans="17:27" ht="15.75" customHeight="1">
      <c r="Q866" s="40"/>
      <c r="Z866" s="41"/>
      <c r="AA866" s="41"/>
    </row>
    <row r="867" spans="17:27" ht="15.75" customHeight="1">
      <c r="Q867" s="40"/>
      <c r="Z867" s="41"/>
      <c r="AA867" s="41"/>
    </row>
    <row r="868" spans="17:27" ht="15.75" customHeight="1">
      <c r="Q868" s="40"/>
      <c r="Z868" s="41"/>
      <c r="AA868" s="41"/>
    </row>
    <row r="869" spans="17:27" ht="15.75" customHeight="1">
      <c r="Q869" s="40"/>
      <c r="Z869" s="41"/>
      <c r="AA869" s="41"/>
    </row>
    <row r="870" spans="17:27" ht="15.75" customHeight="1">
      <c r="Q870" s="40"/>
      <c r="Z870" s="41"/>
      <c r="AA870" s="41"/>
    </row>
    <row r="871" spans="17:27" ht="15.75" customHeight="1">
      <c r="Q871" s="40"/>
      <c r="Z871" s="41"/>
      <c r="AA871" s="41"/>
    </row>
    <row r="872" spans="17:27" ht="15.75" customHeight="1">
      <c r="Q872" s="40"/>
      <c r="Z872" s="41"/>
      <c r="AA872" s="41"/>
    </row>
    <row r="873" spans="17:27" ht="15.75" customHeight="1">
      <c r="Q873" s="40"/>
      <c r="Z873" s="41"/>
      <c r="AA873" s="41"/>
    </row>
    <row r="874" spans="17:27" ht="15.75" customHeight="1">
      <c r="Q874" s="40"/>
      <c r="Z874" s="41"/>
      <c r="AA874" s="41"/>
    </row>
    <row r="875" spans="17:27" ht="15.75" customHeight="1">
      <c r="Q875" s="40"/>
      <c r="Z875" s="41"/>
      <c r="AA875" s="41"/>
    </row>
    <row r="876" spans="17:27" ht="15.75" customHeight="1">
      <c r="Q876" s="40"/>
      <c r="Z876" s="41"/>
      <c r="AA876" s="41"/>
    </row>
    <row r="877" spans="17:27" ht="15.75" customHeight="1">
      <c r="Q877" s="40"/>
      <c r="Z877" s="41"/>
      <c r="AA877" s="41"/>
    </row>
    <row r="878" spans="17:27" ht="15.75" customHeight="1">
      <c r="Q878" s="40"/>
      <c r="Z878" s="41"/>
      <c r="AA878" s="41"/>
    </row>
    <row r="879" spans="17:27" ht="15.75" customHeight="1">
      <c r="Q879" s="40"/>
      <c r="Z879" s="41"/>
      <c r="AA879" s="41"/>
    </row>
    <row r="880" spans="17:27" ht="15.75" customHeight="1">
      <c r="Q880" s="40"/>
      <c r="Z880" s="41"/>
      <c r="AA880" s="41"/>
    </row>
    <row r="881" spans="17:27" ht="15.75" customHeight="1">
      <c r="Q881" s="40"/>
      <c r="Z881" s="41"/>
      <c r="AA881" s="41"/>
    </row>
    <row r="882" spans="17:27" ht="15.75" customHeight="1">
      <c r="Q882" s="40"/>
      <c r="Z882" s="41"/>
      <c r="AA882" s="41"/>
    </row>
    <row r="883" spans="17:27" ht="15.75" customHeight="1">
      <c r="Q883" s="40"/>
      <c r="Z883" s="41"/>
      <c r="AA883" s="41"/>
    </row>
    <row r="884" spans="17:27" ht="15.75" customHeight="1">
      <c r="Q884" s="40"/>
      <c r="Z884" s="41"/>
      <c r="AA884" s="41"/>
    </row>
    <row r="885" spans="17:27" ht="15.75" customHeight="1">
      <c r="Q885" s="40"/>
      <c r="Z885" s="41"/>
      <c r="AA885" s="41"/>
    </row>
    <row r="886" spans="17:27" ht="15.75" customHeight="1">
      <c r="Q886" s="40"/>
      <c r="Z886" s="41"/>
      <c r="AA886" s="41"/>
    </row>
    <row r="887" spans="17:27" ht="15.75" customHeight="1">
      <c r="Q887" s="40"/>
      <c r="Z887" s="41"/>
      <c r="AA887" s="41"/>
    </row>
    <row r="888" spans="17:27" ht="15.75" customHeight="1">
      <c r="Q888" s="40"/>
      <c r="Z888" s="41"/>
      <c r="AA888" s="41"/>
    </row>
    <row r="889" spans="17:27" ht="15.75" customHeight="1">
      <c r="Q889" s="40"/>
      <c r="Z889" s="41"/>
      <c r="AA889" s="41"/>
    </row>
    <row r="890" spans="17:27" ht="15.75" customHeight="1">
      <c r="Q890" s="40"/>
      <c r="Z890" s="41"/>
      <c r="AA890" s="41"/>
    </row>
    <row r="891" spans="17:27" ht="15.75" customHeight="1">
      <c r="Q891" s="40"/>
      <c r="Z891" s="41"/>
      <c r="AA891" s="41"/>
    </row>
    <row r="892" spans="17:27" ht="15.75" customHeight="1">
      <c r="Q892" s="40"/>
      <c r="Z892" s="41"/>
      <c r="AA892" s="41"/>
    </row>
    <row r="893" spans="17:27" ht="15.75" customHeight="1">
      <c r="Q893" s="40"/>
      <c r="Z893" s="41"/>
      <c r="AA893" s="41"/>
    </row>
    <row r="894" spans="17:27" ht="15.75" customHeight="1">
      <c r="Q894" s="40"/>
      <c r="Z894" s="41"/>
      <c r="AA894" s="41"/>
    </row>
    <row r="895" spans="17:27" ht="15.75" customHeight="1">
      <c r="Q895" s="40"/>
      <c r="Z895" s="41"/>
      <c r="AA895" s="41"/>
    </row>
    <row r="896" spans="17:27" ht="15.75" customHeight="1">
      <c r="Q896" s="40"/>
      <c r="Z896" s="41"/>
      <c r="AA896" s="41"/>
    </row>
    <row r="897" spans="17:27" ht="15.75" customHeight="1">
      <c r="Q897" s="40"/>
      <c r="Z897" s="41"/>
      <c r="AA897" s="41"/>
    </row>
    <row r="898" spans="17:27" ht="15.75" customHeight="1">
      <c r="Q898" s="40"/>
      <c r="Z898" s="41"/>
      <c r="AA898" s="41"/>
    </row>
    <row r="899" spans="17:27" ht="15.75" customHeight="1">
      <c r="Q899" s="40"/>
      <c r="Z899" s="41"/>
      <c r="AA899" s="41"/>
    </row>
    <row r="900" spans="17:27" ht="15.75" customHeight="1">
      <c r="Q900" s="40"/>
      <c r="Z900" s="41"/>
      <c r="AA900" s="41"/>
    </row>
    <row r="901" spans="17:27" ht="15.75" customHeight="1">
      <c r="Q901" s="40"/>
      <c r="Z901" s="41"/>
      <c r="AA901" s="41"/>
    </row>
    <row r="902" spans="17:27" ht="15.75" customHeight="1">
      <c r="Q902" s="40"/>
      <c r="Z902" s="41"/>
      <c r="AA902" s="41"/>
    </row>
    <row r="903" spans="17:27" ht="15.75" customHeight="1">
      <c r="Q903" s="40"/>
      <c r="Z903" s="41"/>
      <c r="AA903" s="41"/>
    </row>
    <row r="904" spans="17:27" ht="15.75" customHeight="1">
      <c r="Q904" s="40"/>
      <c r="Z904" s="41"/>
      <c r="AA904" s="41"/>
    </row>
    <row r="905" spans="17:27" ht="15.75" customHeight="1">
      <c r="Q905" s="40"/>
      <c r="Z905" s="41"/>
      <c r="AA905" s="41"/>
    </row>
    <row r="906" spans="17:27" ht="15.75" customHeight="1">
      <c r="Q906" s="40"/>
      <c r="Z906" s="41"/>
      <c r="AA906" s="41"/>
    </row>
    <row r="907" spans="17:27" ht="15.75" customHeight="1">
      <c r="Q907" s="40"/>
      <c r="Z907" s="41"/>
      <c r="AA907" s="41"/>
    </row>
    <row r="908" spans="17:27" ht="15.75" customHeight="1">
      <c r="Q908" s="40"/>
      <c r="Z908" s="41"/>
      <c r="AA908" s="41"/>
    </row>
    <row r="909" spans="17:27" ht="15.75" customHeight="1">
      <c r="Q909" s="40"/>
      <c r="Z909" s="41"/>
      <c r="AA909" s="41"/>
    </row>
    <row r="910" spans="17:27" ht="15.75" customHeight="1">
      <c r="Q910" s="40"/>
      <c r="Z910" s="41"/>
      <c r="AA910" s="41"/>
    </row>
    <row r="911" spans="17:27" ht="15.75" customHeight="1">
      <c r="Q911" s="40"/>
      <c r="Z911" s="41"/>
      <c r="AA911" s="41"/>
    </row>
    <row r="912" spans="17:27" ht="15.75" customHeight="1">
      <c r="Q912" s="40"/>
      <c r="Z912" s="41"/>
      <c r="AA912" s="41"/>
    </row>
    <row r="913" spans="17:27" ht="15.75" customHeight="1">
      <c r="Q913" s="40"/>
      <c r="Z913" s="41"/>
      <c r="AA913" s="41"/>
    </row>
    <row r="914" spans="17:27" ht="15.75" customHeight="1">
      <c r="Q914" s="40"/>
      <c r="Z914" s="41"/>
      <c r="AA914" s="41"/>
    </row>
    <row r="915" spans="17:27" ht="15.75" customHeight="1">
      <c r="Q915" s="40"/>
      <c r="Z915" s="41"/>
      <c r="AA915" s="41"/>
    </row>
    <row r="916" spans="17:27" ht="15.75" customHeight="1">
      <c r="Q916" s="40"/>
      <c r="Z916" s="41"/>
      <c r="AA916" s="41"/>
    </row>
    <row r="917" spans="17:27" ht="15.75" customHeight="1">
      <c r="Q917" s="40"/>
      <c r="Z917" s="41"/>
      <c r="AA917" s="41"/>
    </row>
    <row r="918" spans="17:27" ht="15.75" customHeight="1">
      <c r="Q918" s="40"/>
      <c r="Z918" s="41"/>
      <c r="AA918" s="41"/>
    </row>
    <row r="919" spans="17:27" ht="15.75" customHeight="1">
      <c r="Q919" s="40"/>
      <c r="Z919" s="41"/>
      <c r="AA919" s="41"/>
    </row>
    <row r="920" spans="17:27" ht="15.75" customHeight="1">
      <c r="Q920" s="40"/>
      <c r="Z920" s="41"/>
      <c r="AA920" s="41"/>
    </row>
    <row r="921" spans="17:27" ht="15.75" customHeight="1">
      <c r="Q921" s="40"/>
      <c r="Z921" s="41"/>
      <c r="AA921" s="41"/>
    </row>
    <row r="922" spans="17:27" ht="15.75" customHeight="1">
      <c r="Q922" s="40"/>
      <c r="Z922" s="41"/>
      <c r="AA922" s="41"/>
    </row>
    <row r="923" spans="17:27" ht="15.75" customHeight="1">
      <c r="Q923" s="40"/>
      <c r="Z923" s="41"/>
      <c r="AA923" s="41"/>
    </row>
    <row r="924" spans="17:27" ht="15.75" customHeight="1">
      <c r="Q924" s="40"/>
      <c r="Z924" s="41"/>
      <c r="AA924" s="41"/>
    </row>
    <row r="925" spans="17:27" ht="15.75" customHeight="1">
      <c r="Q925" s="40"/>
      <c r="Z925" s="41"/>
      <c r="AA925" s="41"/>
    </row>
    <row r="926" spans="17:27" ht="15.75" customHeight="1">
      <c r="Q926" s="40"/>
      <c r="Z926" s="41"/>
      <c r="AA926" s="41"/>
    </row>
    <row r="927" spans="17:27" ht="15.75" customHeight="1">
      <c r="Q927" s="40"/>
      <c r="Z927" s="41"/>
      <c r="AA927" s="41"/>
    </row>
    <row r="928" spans="17:27" ht="15.75" customHeight="1">
      <c r="Q928" s="40"/>
      <c r="Z928" s="41"/>
      <c r="AA928" s="41"/>
    </row>
    <row r="929" spans="17:27" ht="15.75" customHeight="1">
      <c r="Q929" s="40"/>
      <c r="Z929" s="41"/>
      <c r="AA929" s="41"/>
    </row>
    <row r="930" spans="17:27" ht="15.75" customHeight="1">
      <c r="Q930" s="40"/>
      <c r="Z930" s="41"/>
      <c r="AA930" s="41"/>
    </row>
    <row r="931" spans="17:27" ht="15.75" customHeight="1">
      <c r="Q931" s="40"/>
      <c r="Z931" s="41"/>
      <c r="AA931" s="41"/>
    </row>
    <row r="932" spans="17:27" ht="15.75" customHeight="1">
      <c r="Q932" s="40"/>
      <c r="Z932" s="41"/>
      <c r="AA932" s="41"/>
    </row>
    <row r="933" spans="17:27" ht="15.75" customHeight="1">
      <c r="Q933" s="40"/>
      <c r="Z933" s="41"/>
      <c r="AA933" s="41"/>
    </row>
    <row r="934" spans="17:27" ht="15.75" customHeight="1">
      <c r="Q934" s="40"/>
      <c r="Z934" s="41"/>
      <c r="AA934" s="41"/>
    </row>
    <row r="935" spans="17:27" ht="15.75" customHeight="1">
      <c r="Q935" s="40"/>
      <c r="Z935" s="41"/>
      <c r="AA935" s="41"/>
    </row>
    <row r="936" spans="17:27" ht="15.75" customHeight="1">
      <c r="Q936" s="40"/>
      <c r="Z936" s="41"/>
      <c r="AA936" s="41"/>
    </row>
    <row r="937" spans="17:27" ht="15.75" customHeight="1">
      <c r="Q937" s="40"/>
      <c r="Z937" s="41"/>
      <c r="AA937" s="41"/>
    </row>
    <row r="938" spans="17:27" ht="15.75" customHeight="1">
      <c r="Q938" s="40"/>
      <c r="Z938" s="41"/>
      <c r="AA938" s="41"/>
    </row>
    <row r="939" spans="17:27" ht="15.75" customHeight="1">
      <c r="Q939" s="40"/>
      <c r="Z939" s="41"/>
      <c r="AA939" s="41"/>
    </row>
    <row r="940" spans="17:27" ht="15.75" customHeight="1">
      <c r="Q940" s="40"/>
      <c r="Z940" s="41"/>
      <c r="AA940" s="41"/>
    </row>
    <row r="941" spans="17:27" ht="15.75" customHeight="1">
      <c r="Q941" s="40"/>
      <c r="Z941" s="41"/>
      <c r="AA941" s="41"/>
    </row>
    <row r="942" spans="17:27" ht="15.75" customHeight="1">
      <c r="Q942" s="40"/>
      <c r="Z942" s="41"/>
      <c r="AA942" s="41"/>
    </row>
    <row r="943" spans="17:27" ht="15.75" customHeight="1">
      <c r="Q943" s="40"/>
      <c r="Z943" s="41"/>
      <c r="AA943" s="41"/>
    </row>
    <row r="944" spans="17:27" ht="15.75" customHeight="1">
      <c r="Q944" s="40"/>
      <c r="Z944" s="41"/>
      <c r="AA944" s="41"/>
    </row>
    <row r="945" spans="17:27" ht="15.75" customHeight="1">
      <c r="Q945" s="40"/>
      <c r="Z945" s="41"/>
      <c r="AA945" s="41"/>
    </row>
    <row r="946" spans="17:27" ht="15.75" customHeight="1">
      <c r="Q946" s="40"/>
      <c r="Z946" s="41"/>
      <c r="AA946" s="41"/>
    </row>
    <row r="947" spans="17:27" ht="15.75" customHeight="1">
      <c r="Q947" s="40"/>
      <c r="Z947" s="41"/>
      <c r="AA947" s="41"/>
    </row>
    <row r="948" spans="17:27" ht="15.75" customHeight="1">
      <c r="Q948" s="40"/>
      <c r="Z948" s="41"/>
      <c r="AA948" s="41"/>
    </row>
    <row r="949" spans="17:27" ht="15.75" customHeight="1">
      <c r="Q949" s="40"/>
      <c r="Z949" s="41"/>
      <c r="AA949" s="41"/>
    </row>
    <row r="950" spans="17:27" ht="15.75" customHeight="1">
      <c r="Q950" s="40"/>
      <c r="Z950" s="41"/>
      <c r="AA950" s="41"/>
    </row>
    <row r="951" spans="17:27" ht="15.75" customHeight="1">
      <c r="Q951" s="40"/>
      <c r="Z951" s="41"/>
      <c r="AA951" s="41"/>
    </row>
    <row r="952" spans="17:27" ht="15.75" customHeight="1">
      <c r="Q952" s="40"/>
      <c r="Z952" s="41"/>
      <c r="AA952" s="41"/>
    </row>
    <row r="953" spans="17:27" ht="15.75" customHeight="1">
      <c r="Q953" s="40"/>
      <c r="Z953" s="41"/>
      <c r="AA953" s="41"/>
    </row>
    <row r="954" spans="17:27" ht="15.75" customHeight="1">
      <c r="Q954" s="40"/>
      <c r="Z954" s="41"/>
      <c r="AA954" s="41"/>
    </row>
    <row r="955" spans="17:27" ht="15.75" customHeight="1">
      <c r="Q955" s="40"/>
      <c r="Z955" s="41"/>
      <c r="AA955" s="41"/>
    </row>
    <row r="956" spans="17:27" ht="15.75" customHeight="1">
      <c r="Q956" s="40"/>
      <c r="Z956" s="41"/>
      <c r="AA956" s="41"/>
    </row>
    <row r="957" spans="17:27" ht="15.75" customHeight="1">
      <c r="Q957" s="40"/>
      <c r="Z957" s="41"/>
      <c r="AA957" s="41"/>
    </row>
    <row r="958" spans="17:27" ht="15.75" customHeight="1">
      <c r="Q958" s="40"/>
      <c r="Z958" s="41"/>
      <c r="AA958" s="41"/>
    </row>
    <row r="959" spans="17:27" ht="15.75" customHeight="1">
      <c r="Q959" s="40"/>
      <c r="Z959" s="41"/>
      <c r="AA959" s="41"/>
    </row>
    <row r="960" spans="17:27" ht="15.75" customHeight="1">
      <c r="Q960" s="40"/>
      <c r="Z960" s="41"/>
      <c r="AA960" s="41"/>
    </row>
    <row r="961" spans="17:27" ht="15.75" customHeight="1">
      <c r="Q961" s="40"/>
      <c r="Z961" s="41"/>
      <c r="AA961" s="41"/>
    </row>
    <row r="962" spans="17:27" ht="15.75" customHeight="1">
      <c r="Q962" s="40"/>
      <c r="Z962" s="41"/>
      <c r="AA962" s="41"/>
    </row>
    <row r="963" spans="17:27" ht="15.75" customHeight="1">
      <c r="Q963" s="40"/>
      <c r="Z963" s="41"/>
      <c r="AA963" s="41"/>
    </row>
    <row r="964" spans="17:27" ht="15.75" customHeight="1">
      <c r="Q964" s="40"/>
      <c r="Z964" s="41"/>
      <c r="AA964" s="41"/>
    </row>
    <row r="965" spans="17:27" ht="15.75" customHeight="1">
      <c r="Q965" s="40"/>
      <c r="Z965" s="41"/>
      <c r="AA965" s="41"/>
    </row>
    <row r="966" spans="17:27" ht="15.75" customHeight="1">
      <c r="Q966" s="40"/>
      <c r="Z966" s="41"/>
      <c r="AA966" s="41"/>
    </row>
    <row r="967" spans="17:27" ht="15.75" customHeight="1">
      <c r="Q967" s="40"/>
      <c r="Z967" s="41"/>
      <c r="AA967" s="41"/>
    </row>
    <row r="968" spans="17:27" ht="15.75" customHeight="1">
      <c r="Q968" s="40"/>
      <c r="Z968" s="41"/>
      <c r="AA968" s="41"/>
    </row>
    <row r="969" spans="17:27" ht="15.75" customHeight="1">
      <c r="Q969" s="40"/>
      <c r="Z969" s="41"/>
      <c r="AA969" s="41"/>
    </row>
    <row r="970" spans="17:27" ht="15.75" customHeight="1">
      <c r="Q970" s="40"/>
      <c r="Z970" s="41"/>
      <c r="AA970" s="41"/>
    </row>
    <row r="971" spans="17:27" ht="15.75" customHeight="1">
      <c r="Q971" s="40"/>
      <c r="Z971" s="41"/>
      <c r="AA971" s="41"/>
    </row>
    <row r="972" spans="17:27" ht="15.75" customHeight="1">
      <c r="Q972" s="40"/>
      <c r="Z972" s="41"/>
      <c r="AA972" s="41"/>
    </row>
    <row r="973" spans="17:27" ht="15.75" customHeight="1">
      <c r="Q973" s="40"/>
      <c r="Z973" s="41"/>
      <c r="AA973" s="41"/>
    </row>
    <row r="974" spans="17:27" ht="15.75" customHeight="1">
      <c r="Q974" s="40"/>
      <c r="Z974" s="41"/>
      <c r="AA974" s="41"/>
    </row>
    <row r="975" spans="17:27" ht="15.75" customHeight="1">
      <c r="Q975" s="40"/>
      <c r="Z975" s="41"/>
      <c r="AA975" s="41"/>
    </row>
    <row r="976" spans="17:27" ht="15.75" customHeight="1">
      <c r="Q976" s="40"/>
      <c r="Z976" s="41"/>
      <c r="AA976" s="41"/>
    </row>
    <row r="977" spans="17:27" ht="15.75" customHeight="1">
      <c r="Q977" s="40"/>
      <c r="Z977" s="41"/>
      <c r="AA977" s="41"/>
    </row>
    <row r="978" spans="17:27" ht="15.75" customHeight="1">
      <c r="Q978" s="40"/>
      <c r="Z978" s="41"/>
      <c r="AA978" s="41"/>
    </row>
    <row r="979" spans="17:27" ht="15.75" customHeight="1">
      <c r="Q979" s="40"/>
      <c r="Z979" s="41"/>
      <c r="AA979" s="41"/>
    </row>
    <row r="980" spans="17:27" ht="15.75" customHeight="1">
      <c r="Q980" s="40"/>
      <c r="Z980" s="41"/>
      <c r="AA980" s="41"/>
    </row>
    <row r="981" spans="17:27" ht="15.75" customHeight="1">
      <c r="Q981" s="40"/>
      <c r="Z981" s="41"/>
      <c r="AA981" s="41"/>
    </row>
    <row r="982" spans="17:27" ht="15.75" customHeight="1">
      <c r="Q982" s="40"/>
      <c r="Z982" s="41"/>
      <c r="AA982" s="41"/>
    </row>
    <row r="983" spans="17:27" ht="15.75" customHeight="1">
      <c r="Q983" s="40"/>
      <c r="Z983" s="41"/>
      <c r="AA983" s="41"/>
    </row>
    <row r="984" spans="17:27" ht="15.75" customHeight="1">
      <c r="Q984" s="40"/>
      <c r="Z984" s="41"/>
      <c r="AA984" s="41"/>
    </row>
    <row r="985" spans="17:27" ht="15.75" customHeight="1">
      <c r="Q985" s="40"/>
      <c r="Z985" s="41"/>
      <c r="AA985" s="41"/>
    </row>
    <row r="986" spans="17:27" ht="15.75" customHeight="1">
      <c r="Q986" s="40"/>
      <c r="Z986" s="41"/>
      <c r="AA986" s="41"/>
    </row>
    <row r="987" spans="17:27" ht="15.75" customHeight="1">
      <c r="Q987" s="40"/>
      <c r="Z987" s="41"/>
      <c r="AA987" s="41"/>
    </row>
    <row r="988" spans="17:27" ht="15.75" customHeight="1">
      <c r="Q988" s="40"/>
      <c r="Z988" s="41"/>
      <c r="AA988" s="41"/>
    </row>
    <row r="989" spans="17:27" ht="15.75" customHeight="1">
      <c r="Q989" s="40"/>
      <c r="Z989" s="41"/>
      <c r="AA989" s="41"/>
    </row>
    <row r="990" spans="17:27" ht="15.75" customHeight="1">
      <c r="Q990" s="40"/>
      <c r="Z990" s="41"/>
      <c r="AA990" s="41"/>
    </row>
    <row r="991" spans="17:27" ht="15.75" customHeight="1">
      <c r="Q991" s="40"/>
      <c r="Z991" s="41"/>
      <c r="AA991" s="41"/>
    </row>
    <row r="992" spans="17:27" ht="15.75" customHeight="1">
      <c r="Q992" s="40"/>
      <c r="Z992" s="41"/>
      <c r="AA992" s="41"/>
    </row>
    <row r="993" spans="17:27" ht="15.75" customHeight="1">
      <c r="Q993" s="40"/>
      <c r="Z993" s="41"/>
      <c r="AA993" s="41"/>
    </row>
    <row r="994" spans="17:27" ht="15.75" customHeight="1">
      <c r="Q994" s="40"/>
      <c r="Z994" s="41"/>
      <c r="AA994" s="41"/>
    </row>
    <row r="995" spans="17:27" ht="15.75" customHeight="1">
      <c r="Q995" s="40"/>
      <c r="Z995" s="41"/>
      <c r="AA995" s="41"/>
    </row>
    <row r="996" spans="17:27" ht="15.75" customHeight="1">
      <c r="Q996" s="40"/>
      <c r="Z996" s="41"/>
      <c r="AA996" s="41"/>
    </row>
    <row r="997" spans="17:27" ht="15.75" customHeight="1">
      <c r="Q997" s="40"/>
      <c r="Z997" s="41"/>
      <c r="AA997" s="41"/>
    </row>
    <row r="998" spans="17:27" ht="15.75" customHeight="1">
      <c r="Q998" s="40"/>
      <c r="Z998" s="41"/>
      <c r="AA998" s="41"/>
    </row>
    <row r="999" spans="17:27" ht="15.75" customHeight="1">
      <c r="Q999" s="40"/>
      <c r="Z999" s="41"/>
      <c r="AA999" s="41"/>
    </row>
    <row r="1000" spans="17:27" ht="15.75" customHeight="1">
      <c r="Q1000" s="40"/>
      <c r="Z1000" s="41"/>
      <c r="AA1000" s="41"/>
    </row>
    <row r="1001" spans="17:27" ht="15.75" customHeight="1">
      <c r="Q1001" s="40"/>
      <c r="Z1001" s="41"/>
      <c r="AA1001" s="41"/>
    </row>
    <row r="1002" spans="17:27" ht="15.75" customHeight="1">
      <c r="Q1002" s="40"/>
      <c r="Z1002" s="41"/>
      <c r="AA1002" s="41"/>
    </row>
    <row r="1003" spans="17:27" ht="15.75" customHeight="1">
      <c r="Q1003" s="40"/>
      <c r="Z1003" s="41"/>
      <c r="AA1003" s="41"/>
    </row>
    <row r="1004" spans="17:27" ht="15.75" customHeight="1">
      <c r="Q1004" s="40"/>
      <c r="Z1004" s="41"/>
      <c r="AA1004" s="41"/>
    </row>
    <row r="1005" spans="17:27" ht="15.75" customHeight="1">
      <c r="Q1005" s="40"/>
      <c r="Z1005" s="41"/>
      <c r="AA1005" s="41"/>
    </row>
    <row r="1006" spans="17:27" ht="15.75" customHeight="1">
      <c r="Q1006" s="40"/>
      <c r="Z1006" s="41"/>
      <c r="AA1006" s="41"/>
    </row>
  </sheetData>
  <autoFilter ref="A1:F161" xr:uid="{00000000-0009-0000-0000-000000000000}"/>
  <pageMargins left="0.25" right="0.25" top="0.5" bottom="0.5" header="0" footer="0"/>
  <pageSetup fitToHeight="0" orientation="portrait"/>
  <headerFooter>
    <oddFooter>&amp;Rpage&amp;P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AJ1000"/>
  <sheetViews>
    <sheetView tabSelected="1" workbookViewId="0">
      <pane xSplit="2" ySplit="1" topLeftCell="V42" activePane="bottomRight" state="frozen"/>
      <selection pane="topRight" activeCell="C1" sqref="C1"/>
      <selection pane="bottomLeft" activeCell="A2" sqref="A2"/>
      <selection pane="bottomRight" activeCell="AB23" sqref="AB23"/>
    </sheetView>
  </sheetViews>
  <sheetFormatPr defaultColWidth="14.42578125" defaultRowHeight="15" customHeight="1"/>
  <cols>
    <col min="1" max="1" width="34.5703125" customWidth="1"/>
    <col min="2" max="2" width="17.28515625" customWidth="1"/>
    <col min="3" max="3" width="21" customWidth="1"/>
    <col min="4" max="4" width="22" customWidth="1"/>
    <col min="5" max="5" width="19.5703125" customWidth="1"/>
    <col min="6" max="6" width="22" customWidth="1"/>
    <col min="7" max="8" width="13.85546875" customWidth="1"/>
    <col min="9" max="9" width="12.5703125" customWidth="1"/>
    <col min="10" max="10" width="13.85546875" customWidth="1"/>
    <col min="11" max="11" width="4.7109375" customWidth="1"/>
    <col min="12" max="12" width="18.28515625" customWidth="1"/>
    <col min="13" max="13" width="15.5703125" customWidth="1"/>
    <col min="14" max="14" width="18.28515625" customWidth="1"/>
    <col min="15" max="17" width="15.5703125" customWidth="1"/>
    <col min="18" max="18" width="13.28515625" customWidth="1"/>
    <col min="19" max="19" width="16.140625" customWidth="1"/>
    <col min="20" max="20" width="15.42578125" customWidth="1"/>
    <col min="21" max="21" width="18.28515625" customWidth="1"/>
    <col min="22" max="22" width="13.85546875" customWidth="1"/>
    <col min="23" max="23" width="16.7109375" customWidth="1"/>
    <col min="24" max="24" width="15.42578125" customWidth="1"/>
    <col min="25" max="25" width="16.28515625" customWidth="1"/>
    <col min="26" max="27" width="14" customWidth="1"/>
    <col min="28" max="28" width="14" style="95" customWidth="1"/>
    <col min="29" max="29" width="14" customWidth="1"/>
    <col min="30" max="30" width="4.140625" customWidth="1"/>
    <col min="31" max="31" width="28.140625" customWidth="1"/>
    <col min="32" max="32" width="18.42578125" customWidth="1"/>
    <col min="33" max="33" width="21.140625" customWidth="1"/>
    <col min="34" max="34" width="26.28515625" customWidth="1"/>
    <col min="35" max="35" width="21.85546875" customWidth="1"/>
    <col min="36" max="36" width="26.85546875" customWidth="1"/>
  </cols>
  <sheetData>
    <row r="1" spans="1:36" ht="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/>
      <c r="L1" s="1" t="s">
        <v>10</v>
      </c>
      <c r="M1" s="1" t="s">
        <v>11</v>
      </c>
      <c r="N1" s="1" t="s">
        <v>12</v>
      </c>
      <c r="O1" s="1" t="s">
        <v>13</v>
      </c>
      <c r="P1" s="2" t="s">
        <v>14</v>
      </c>
      <c r="Q1" s="2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3" t="s">
        <v>24</v>
      </c>
      <c r="AA1" s="3" t="s">
        <v>25</v>
      </c>
      <c r="AB1" s="90" t="s">
        <v>219</v>
      </c>
      <c r="AC1" s="3" t="s">
        <v>220</v>
      </c>
      <c r="AD1" s="1"/>
      <c r="AE1" s="1" t="s">
        <v>0</v>
      </c>
      <c r="AF1" s="1" t="s">
        <v>1</v>
      </c>
      <c r="AG1" s="1" t="s">
        <v>16</v>
      </c>
      <c r="AH1" s="1" t="s">
        <v>17</v>
      </c>
      <c r="AI1" s="1" t="s">
        <v>20</v>
      </c>
      <c r="AJ1" s="1" t="s">
        <v>21</v>
      </c>
    </row>
    <row r="2" spans="1:36" ht="20.25" customHeight="1">
      <c r="A2" s="5" t="s">
        <v>113</v>
      </c>
      <c r="B2" s="5" t="s">
        <v>27</v>
      </c>
      <c r="C2" s="8">
        <v>743900</v>
      </c>
      <c r="D2" s="9">
        <v>4523.46</v>
      </c>
      <c r="E2" s="8">
        <v>190532</v>
      </c>
      <c r="F2" s="9">
        <v>10658.67</v>
      </c>
      <c r="G2" s="8">
        <v>0</v>
      </c>
      <c r="H2" s="9">
        <v>0</v>
      </c>
      <c r="I2" s="8">
        <v>0</v>
      </c>
      <c r="J2" s="9">
        <v>0</v>
      </c>
      <c r="K2" s="10"/>
      <c r="L2" s="11">
        <f t="shared" ref="L2:O2" si="0">SUM(C2+G2)</f>
        <v>743900</v>
      </c>
      <c r="M2" s="12">
        <f t="shared" si="0"/>
        <v>4523.46</v>
      </c>
      <c r="N2" s="11">
        <f t="shared" si="0"/>
        <v>190532</v>
      </c>
      <c r="O2" s="12">
        <f t="shared" si="0"/>
        <v>10658.67</v>
      </c>
      <c r="P2" s="13">
        <f t="shared" ref="P2:P154" si="1">SUM(L2:N2)</f>
        <v>938955.46</v>
      </c>
      <c r="Q2" s="30">
        <f t="shared" ref="Q2:Q154" si="2">SUM(M2+O2)</f>
        <v>15182.130000000001</v>
      </c>
      <c r="R2" s="10">
        <v>470531</v>
      </c>
      <c r="S2" s="10">
        <v>3126.93</v>
      </c>
      <c r="T2" s="16">
        <f t="shared" ref="T2:U2" si="3">R2-L2</f>
        <v>-273369</v>
      </c>
      <c r="U2" s="17">
        <f t="shared" si="3"/>
        <v>-1396.5300000000002</v>
      </c>
      <c r="V2" s="10">
        <v>142056</v>
      </c>
      <c r="W2" s="10">
        <v>8060.01</v>
      </c>
      <c r="X2" s="16">
        <f t="shared" ref="X2:Y2" si="4">V2-N2</f>
        <v>-48476</v>
      </c>
      <c r="Y2" s="17">
        <f t="shared" si="4"/>
        <v>-2598.66</v>
      </c>
      <c r="Z2" s="18">
        <f t="shared" ref="Z2:AA2" si="5">SUM(T2+X2)</f>
        <v>-321845</v>
      </c>
      <c r="AA2" s="19">
        <f t="shared" si="5"/>
        <v>-3995.19</v>
      </c>
      <c r="AB2" s="92"/>
      <c r="AC2" s="19"/>
      <c r="AD2" s="17"/>
      <c r="AE2" s="42" t="s">
        <v>26</v>
      </c>
      <c r="AF2" s="42" t="s">
        <v>27</v>
      </c>
      <c r="AG2" s="43">
        <v>3064256</v>
      </c>
      <c r="AH2" s="43">
        <v>18721.68</v>
      </c>
      <c r="AI2" s="44">
        <v>762106</v>
      </c>
      <c r="AJ2" s="45">
        <v>41799.14</v>
      </c>
    </row>
    <row r="3" spans="1:36" ht="20.25" hidden="1" customHeight="1">
      <c r="A3" s="5" t="s">
        <v>113</v>
      </c>
      <c r="B3" s="5" t="s">
        <v>30</v>
      </c>
      <c r="C3" s="8">
        <v>24872</v>
      </c>
      <c r="D3" s="9">
        <v>106.45</v>
      </c>
      <c r="E3" s="8">
        <v>5393</v>
      </c>
      <c r="F3" s="9">
        <v>214.53</v>
      </c>
      <c r="G3" s="8">
        <v>0</v>
      </c>
      <c r="H3" s="9">
        <v>0</v>
      </c>
      <c r="I3" s="8">
        <v>0</v>
      </c>
      <c r="J3" s="9">
        <v>0</v>
      </c>
      <c r="K3" s="10"/>
      <c r="L3" s="11">
        <f t="shared" ref="L3:O3" si="6">SUM(C3+G3)</f>
        <v>24872</v>
      </c>
      <c r="M3" s="12">
        <f t="shared" si="6"/>
        <v>106.45</v>
      </c>
      <c r="N3" s="11">
        <f t="shared" si="6"/>
        <v>5393</v>
      </c>
      <c r="O3" s="12">
        <f t="shared" si="6"/>
        <v>214.53</v>
      </c>
      <c r="P3" s="13">
        <f t="shared" si="1"/>
        <v>30371.45</v>
      </c>
      <c r="Q3" s="30">
        <f t="shared" si="2"/>
        <v>320.98</v>
      </c>
      <c r="R3" s="10">
        <v>20313</v>
      </c>
      <c r="S3" s="10">
        <v>86.94</v>
      </c>
      <c r="T3" s="16">
        <f t="shared" ref="T3:U3" si="7">R3-L3</f>
        <v>-4559</v>
      </c>
      <c r="U3" s="17">
        <f t="shared" si="7"/>
        <v>-19.510000000000005</v>
      </c>
      <c r="V3" s="10">
        <v>7259</v>
      </c>
      <c r="W3" s="10">
        <v>288.76</v>
      </c>
      <c r="X3" s="16">
        <f t="shared" ref="X3:Y3" si="8">V3-N3</f>
        <v>1866</v>
      </c>
      <c r="Y3" s="17">
        <f t="shared" si="8"/>
        <v>74.22999999999999</v>
      </c>
      <c r="Z3" s="18">
        <f t="shared" ref="Z3:AA3" si="9">SUM(T3+X3)</f>
        <v>-2693</v>
      </c>
      <c r="AA3" s="19">
        <f t="shared" si="9"/>
        <v>54.719999999999985</v>
      </c>
      <c r="AB3" s="19"/>
      <c r="AC3" s="19"/>
      <c r="AD3" s="17"/>
      <c r="AE3" s="42" t="s">
        <v>26</v>
      </c>
      <c r="AF3" s="42" t="s">
        <v>30</v>
      </c>
      <c r="AG3" s="43">
        <v>99488</v>
      </c>
      <c r="AH3" s="43">
        <v>417.85</v>
      </c>
      <c r="AI3" s="44">
        <v>21571</v>
      </c>
      <c r="AJ3" s="45">
        <v>841.27</v>
      </c>
    </row>
    <row r="4" spans="1:36" ht="20.25" hidden="1" customHeight="1">
      <c r="A4" s="5" t="s">
        <v>113</v>
      </c>
      <c r="B4" s="5" t="s">
        <v>52</v>
      </c>
      <c r="C4" s="8">
        <v>719028</v>
      </c>
      <c r="D4" s="9">
        <v>4187.1099999999997</v>
      </c>
      <c r="E4" s="8">
        <v>185139</v>
      </c>
      <c r="F4" s="9">
        <v>9011.58</v>
      </c>
      <c r="G4" s="8">
        <v>0</v>
      </c>
      <c r="H4" s="9">
        <v>0</v>
      </c>
      <c r="I4" s="8">
        <v>0</v>
      </c>
      <c r="J4" s="9">
        <v>0</v>
      </c>
      <c r="K4" s="10"/>
      <c r="L4" s="11">
        <f t="shared" ref="L4:O4" si="10">SUM(C4+G4)</f>
        <v>719028</v>
      </c>
      <c r="M4" s="12">
        <f t="shared" si="10"/>
        <v>4187.1099999999997</v>
      </c>
      <c r="N4" s="11">
        <f t="shared" si="10"/>
        <v>185139</v>
      </c>
      <c r="O4" s="12">
        <f t="shared" si="10"/>
        <v>9011.58</v>
      </c>
      <c r="P4" s="13">
        <f t="shared" si="1"/>
        <v>908354.11</v>
      </c>
      <c r="Q4" s="30">
        <f t="shared" si="2"/>
        <v>13198.689999999999</v>
      </c>
      <c r="R4" s="10">
        <v>433227</v>
      </c>
      <c r="S4" s="10">
        <v>2676.14</v>
      </c>
      <c r="T4" s="16">
        <f t="shared" ref="T4:U4" si="11">R4-L4</f>
        <v>-285801</v>
      </c>
      <c r="U4" s="17">
        <f t="shared" si="11"/>
        <v>-1510.9699999999998</v>
      </c>
      <c r="V4" s="10">
        <v>134797</v>
      </c>
      <c r="W4" s="10">
        <v>6674.11</v>
      </c>
      <c r="X4" s="16">
        <f t="shared" ref="X4:Y4" si="12">V4-N4</f>
        <v>-50342</v>
      </c>
      <c r="Y4" s="17">
        <f t="shared" si="12"/>
        <v>-2337.4700000000003</v>
      </c>
      <c r="Z4" s="18">
        <f t="shared" ref="Z4:AA4" si="13">SUM(T4+X4)</f>
        <v>-336143</v>
      </c>
      <c r="AA4" s="19">
        <f t="shared" si="13"/>
        <v>-3848.44</v>
      </c>
      <c r="AB4" s="19"/>
      <c r="AC4" s="19"/>
      <c r="AD4" s="17"/>
      <c r="AE4" s="42" t="s">
        <v>26</v>
      </c>
      <c r="AF4" s="42" t="s">
        <v>52</v>
      </c>
      <c r="AG4" s="43">
        <v>2883010</v>
      </c>
      <c r="AH4" s="43">
        <v>16508.93</v>
      </c>
      <c r="AI4" s="44">
        <v>740535</v>
      </c>
      <c r="AJ4" s="45">
        <v>35338.97</v>
      </c>
    </row>
    <row r="5" spans="1:36" ht="20.25" hidden="1" customHeight="1">
      <c r="A5" s="5" t="s">
        <v>113</v>
      </c>
      <c r="B5" s="5" t="s">
        <v>114</v>
      </c>
      <c r="C5" s="8">
        <v>0</v>
      </c>
      <c r="D5" s="9">
        <v>0</v>
      </c>
      <c r="E5" s="8">
        <v>0</v>
      </c>
      <c r="F5" s="9">
        <v>0</v>
      </c>
      <c r="G5" s="8">
        <v>0</v>
      </c>
      <c r="H5" s="9">
        <v>0</v>
      </c>
      <c r="I5" s="8">
        <v>0</v>
      </c>
      <c r="J5" s="9">
        <v>0</v>
      </c>
      <c r="K5" s="10"/>
      <c r="L5" s="11">
        <f t="shared" ref="L5:O5" si="14">SUM(C5+G5)</f>
        <v>0</v>
      </c>
      <c r="M5" s="12">
        <f t="shared" si="14"/>
        <v>0</v>
      </c>
      <c r="N5" s="11">
        <f t="shared" si="14"/>
        <v>0</v>
      </c>
      <c r="O5" s="12">
        <f t="shared" si="14"/>
        <v>0</v>
      </c>
      <c r="P5" s="13">
        <f t="shared" si="1"/>
        <v>0</v>
      </c>
      <c r="Q5" s="30">
        <f t="shared" si="2"/>
        <v>0</v>
      </c>
      <c r="R5" s="10">
        <v>16991</v>
      </c>
      <c r="S5" s="10">
        <v>184.18</v>
      </c>
      <c r="T5" s="16">
        <f t="shared" ref="T5:U5" si="15">R5-L5</f>
        <v>16991</v>
      </c>
      <c r="U5" s="17">
        <f t="shared" si="15"/>
        <v>184.18</v>
      </c>
      <c r="V5" s="10">
        <v>0</v>
      </c>
      <c r="W5" s="10">
        <v>0</v>
      </c>
      <c r="X5" s="16">
        <f t="shared" ref="X5:Y5" si="16">V5-N5</f>
        <v>0</v>
      </c>
      <c r="Y5" s="17">
        <f t="shared" si="16"/>
        <v>0</v>
      </c>
      <c r="Z5" s="18">
        <f t="shared" ref="Z5:AA5" si="17">SUM(T5+X5)</f>
        <v>16991</v>
      </c>
      <c r="AA5" s="19">
        <f t="shared" si="17"/>
        <v>184.18</v>
      </c>
      <c r="AB5" s="19"/>
      <c r="AC5" s="19"/>
      <c r="AD5" s="17"/>
      <c r="AE5" s="42" t="s">
        <v>26</v>
      </c>
      <c r="AF5" s="42" t="s">
        <v>114</v>
      </c>
      <c r="AG5" s="43">
        <v>81758</v>
      </c>
      <c r="AH5" s="43">
        <v>869.09</v>
      </c>
      <c r="AI5" s="44">
        <v>0</v>
      </c>
      <c r="AJ5" s="45">
        <v>0</v>
      </c>
    </row>
    <row r="6" spans="1:36" ht="20.25" customHeight="1">
      <c r="A6" s="5" t="s">
        <v>115</v>
      </c>
      <c r="B6" s="5" t="s">
        <v>27</v>
      </c>
      <c r="C6" s="8">
        <v>797316</v>
      </c>
      <c r="D6" s="9">
        <v>4084.1</v>
      </c>
      <c r="E6" s="8">
        <v>184330</v>
      </c>
      <c r="F6" s="9">
        <v>8383.5499999999993</v>
      </c>
      <c r="G6" s="8">
        <v>1594634</v>
      </c>
      <c r="H6" s="9">
        <v>8168.15</v>
      </c>
      <c r="I6" s="8">
        <v>368665</v>
      </c>
      <c r="J6" s="9">
        <v>16767.189999999999</v>
      </c>
      <c r="K6" s="10"/>
      <c r="L6" s="11">
        <f t="shared" ref="L6:O6" si="18">SUM(C6+G6)</f>
        <v>2391950</v>
      </c>
      <c r="M6" s="12">
        <f t="shared" si="18"/>
        <v>12252.25</v>
      </c>
      <c r="N6" s="11">
        <f t="shared" si="18"/>
        <v>552995</v>
      </c>
      <c r="O6" s="12">
        <f t="shared" si="18"/>
        <v>25150.739999999998</v>
      </c>
      <c r="P6" s="13">
        <f t="shared" si="1"/>
        <v>2957197.25</v>
      </c>
      <c r="Q6" s="30">
        <f t="shared" si="2"/>
        <v>37402.99</v>
      </c>
      <c r="R6" s="15">
        <v>1709084</v>
      </c>
      <c r="S6" s="15">
        <v>9301.67</v>
      </c>
      <c r="T6" s="16">
        <f t="shared" ref="T6:U6" si="19">R6-L6</f>
        <v>-682866</v>
      </c>
      <c r="U6" s="17">
        <f t="shared" si="19"/>
        <v>-2950.58</v>
      </c>
      <c r="V6" s="15">
        <v>463502</v>
      </c>
      <c r="W6" s="15">
        <v>21025.29</v>
      </c>
      <c r="X6" s="16">
        <f t="shared" ref="X6:Y6" si="20">V6-N6</f>
        <v>-89493</v>
      </c>
      <c r="Y6" s="17">
        <f t="shared" si="20"/>
        <v>-4125.4499999999971</v>
      </c>
      <c r="Z6" s="18">
        <f t="shared" ref="Z6:AA6" si="21">SUM(T6+X6)</f>
        <v>-772359</v>
      </c>
      <c r="AA6" s="19">
        <f t="shared" si="21"/>
        <v>-7076.029999999997</v>
      </c>
      <c r="AB6" s="92">
        <v>772355</v>
      </c>
      <c r="AC6" s="19">
        <v>7075.91</v>
      </c>
      <c r="AD6" s="17"/>
      <c r="AE6" s="42" t="s">
        <v>26</v>
      </c>
      <c r="AF6" s="42" t="s">
        <v>116</v>
      </c>
      <c r="AG6" s="43"/>
      <c r="AH6" s="43"/>
      <c r="AI6" s="44"/>
      <c r="AJ6" s="45"/>
    </row>
    <row r="7" spans="1:36" ht="20.25" hidden="1" customHeight="1">
      <c r="A7" s="5" t="s">
        <v>115</v>
      </c>
      <c r="B7" s="5" t="s">
        <v>28</v>
      </c>
      <c r="C7" s="8">
        <v>797316</v>
      </c>
      <c r="D7" s="9">
        <v>3715.17</v>
      </c>
      <c r="E7" s="8">
        <v>184330</v>
      </c>
      <c r="F7" s="9">
        <v>7333.21</v>
      </c>
      <c r="G7" s="8">
        <v>1594634</v>
      </c>
      <c r="H7" s="9">
        <v>7430.31</v>
      </c>
      <c r="I7" s="8">
        <v>368665</v>
      </c>
      <c r="J7" s="9">
        <v>14666.53</v>
      </c>
      <c r="K7" s="10"/>
      <c r="L7" s="11">
        <f t="shared" ref="L7:O7" si="22">SUM(C7+G7)</f>
        <v>2391950</v>
      </c>
      <c r="M7" s="12">
        <f t="shared" si="22"/>
        <v>11145.48</v>
      </c>
      <c r="N7" s="11">
        <f t="shared" si="22"/>
        <v>552995</v>
      </c>
      <c r="O7" s="12">
        <f t="shared" si="22"/>
        <v>21999.74</v>
      </c>
      <c r="P7" s="13">
        <f t="shared" si="1"/>
        <v>2956090.48</v>
      </c>
      <c r="Q7" s="30">
        <f t="shared" si="2"/>
        <v>33145.22</v>
      </c>
      <c r="R7" s="15">
        <v>1709084</v>
      </c>
      <c r="S7" s="15">
        <v>8400.6299999999992</v>
      </c>
      <c r="T7" s="16">
        <f t="shared" ref="T7:U7" si="23">R7-L7</f>
        <v>-682866</v>
      </c>
      <c r="U7" s="17">
        <f t="shared" si="23"/>
        <v>-2744.8500000000004</v>
      </c>
      <c r="V7" s="15">
        <v>463502</v>
      </c>
      <c r="W7" s="15">
        <v>18301.63</v>
      </c>
      <c r="X7" s="16">
        <f t="shared" ref="X7:Y7" si="24">V7-N7</f>
        <v>-89493</v>
      </c>
      <c r="Y7" s="17">
        <f t="shared" si="24"/>
        <v>-3698.1100000000006</v>
      </c>
      <c r="Z7" s="18">
        <f t="shared" ref="Z7:AA7" si="25">SUM(T7+X7)</f>
        <v>-772359</v>
      </c>
      <c r="AA7" s="19">
        <f t="shared" si="25"/>
        <v>-6442.9600000000009</v>
      </c>
      <c r="AB7" s="19"/>
      <c r="AC7" s="19"/>
      <c r="AD7" s="17"/>
      <c r="AE7" s="42" t="s">
        <v>26</v>
      </c>
      <c r="AF7" s="42" t="s">
        <v>116</v>
      </c>
      <c r="AG7" s="43"/>
      <c r="AH7" s="43"/>
      <c r="AI7" s="44"/>
      <c r="AJ7" s="45"/>
    </row>
    <row r="8" spans="1:36" ht="20.25" customHeight="1">
      <c r="A8" s="5" t="s">
        <v>117</v>
      </c>
      <c r="B8" s="5" t="s">
        <v>27</v>
      </c>
      <c r="C8" s="8">
        <v>0</v>
      </c>
      <c r="D8" s="9">
        <v>0</v>
      </c>
      <c r="E8" s="8">
        <v>0</v>
      </c>
      <c r="F8" s="9">
        <v>0</v>
      </c>
      <c r="G8" s="8">
        <v>0</v>
      </c>
      <c r="H8" s="9">
        <v>0</v>
      </c>
      <c r="I8" s="8">
        <v>0</v>
      </c>
      <c r="J8" s="9">
        <v>0</v>
      </c>
      <c r="K8" s="10"/>
      <c r="L8" s="11">
        <f t="shared" ref="L8:O8" si="26">SUM(C8+G8)</f>
        <v>0</v>
      </c>
      <c r="M8" s="12">
        <f t="shared" si="26"/>
        <v>0</v>
      </c>
      <c r="N8" s="11">
        <f t="shared" si="26"/>
        <v>0</v>
      </c>
      <c r="O8" s="12">
        <f t="shared" si="26"/>
        <v>0</v>
      </c>
      <c r="P8" s="13">
        <f t="shared" si="1"/>
        <v>0</v>
      </c>
      <c r="Q8" s="30">
        <f t="shared" si="2"/>
        <v>0</v>
      </c>
      <c r="R8" s="10">
        <v>170585</v>
      </c>
      <c r="S8" s="10">
        <v>1033.8</v>
      </c>
      <c r="T8" s="16">
        <f t="shared" ref="T8:U8" si="27">R8-L8</f>
        <v>170585</v>
      </c>
      <c r="U8" s="17">
        <f t="shared" si="27"/>
        <v>1033.8</v>
      </c>
      <c r="V8" s="10">
        <v>32736</v>
      </c>
      <c r="W8" s="10">
        <v>1588.41</v>
      </c>
      <c r="X8" s="16">
        <f t="shared" ref="X8:Y8" si="28">V8-N8</f>
        <v>32736</v>
      </c>
      <c r="Y8" s="17">
        <f t="shared" si="28"/>
        <v>1588.41</v>
      </c>
      <c r="Z8" s="18">
        <f t="shared" ref="Z8:AA8" si="29">SUM(T8+X8)</f>
        <v>203321</v>
      </c>
      <c r="AA8" s="19">
        <f t="shared" si="29"/>
        <v>2622.21</v>
      </c>
      <c r="AB8" s="92"/>
      <c r="AC8" s="19"/>
      <c r="AD8" s="17"/>
      <c r="AE8" s="42" t="s">
        <v>29</v>
      </c>
      <c r="AF8" s="42" t="s">
        <v>27</v>
      </c>
      <c r="AG8" s="43">
        <v>1033325</v>
      </c>
      <c r="AH8" s="43">
        <v>5836.98</v>
      </c>
      <c r="AI8" s="44">
        <v>194983</v>
      </c>
      <c r="AJ8" s="45">
        <v>9668.1299999999992</v>
      </c>
    </row>
    <row r="9" spans="1:36" ht="20.25" hidden="1" customHeight="1">
      <c r="A9" s="5" t="s">
        <v>117</v>
      </c>
      <c r="B9" s="5" t="s">
        <v>32</v>
      </c>
      <c r="C9" s="8">
        <v>0</v>
      </c>
      <c r="D9" s="9">
        <v>0</v>
      </c>
      <c r="E9" s="8">
        <v>0</v>
      </c>
      <c r="F9" s="9">
        <v>0</v>
      </c>
      <c r="G9" s="8">
        <v>0</v>
      </c>
      <c r="H9" s="9">
        <v>0</v>
      </c>
      <c r="I9" s="8">
        <v>0</v>
      </c>
      <c r="J9" s="9">
        <v>0</v>
      </c>
      <c r="K9" s="10"/>
      <c r="L9" s="11">
        <f t="shared" ref="L9:O9" si="30">SUM(C9+G9)</f>
        <v>0</v>
      </c>
      <c r="M9" s="12">
        <f t="shared" si="30"/>
        <v>0</v>
      </c>
      <c r="N9" s="11">
        <f t="shared" si="30"/>
        <v>0</v>
      </c>
      <c r="O9" s="12">
        <f t="shared" si="30"/>
        <v>0</v>
      </c>
      <c r="P9" s="13">
        <f t="shared" si="1"/>
        <v>0</v>
      </c>
      <c r="Q9" s="30">
        <f t="shared" si="2"/>
        <v>0</v>
      </c>
      <c r="R9" s="10">
        <v>132555</v>
      </c>
      <c r="S9" s="15">
        <v>688.13</v>
      </c>
      <c r="T9" s="16">
        <f t="shared" ref="T9:U9" si="31">R9-L9</f>
        <v>132555</v>
      </c>
      <c r="U9" s="17">
        <f t="shared" si="31"/>
        <v>688.13</v>
      </c>
      <c r="V9" s="10">
        <v>25793</v>
      </c>
      <c r="W9" s="15">
        <v>1255.93</v>
      </c>
      <c r="X9" s="16">
        <f t="shared" ref="X9:Y9" si="32">V9-N9</f>
        <v>25793</v>
      </c>
      <c r="Y9" s="17">
        <f t="shared" si="32"/>
        <v>1255.93</v>
      </c>
      <c r="Z9" s="18">
        <f t="shared" ref="Z9:AA9" si="33">SUM(T9+X9)</f>
        <v>158348</v>
      </c>
      <c r="AA9" s="19">
        <f t="shared" si="33"/>
        <v>1944.06</v>
      </c>
      <c r="AB9" s="19"/>
      <c r="AC9" s="19"/>
      <c r="AD9" s="17"/>
      <c r="AE9" s="42" t="s">
        <v>29</v>
      </c>
      <c r="AF9" s="42" t="s">
        <v>32</v>
      </c>
      <c r="AG9" s="43">
        <v>819497</v>
      </c>
      <c r="AH9" s="43">
        <v>3980.5</v>
      </c>
      <c r="AI9" s="44">
        <v>144545</v>
      </c>
      <c r="AJ9" s="45">
        <v>6958.45</v>
      </c>
    </row>
    <row r="10" spans="1:36" ht="20.25" hidden="1" customHeight="1">
      <c r="A10" s="5" t="s">
        <v>117</v>
      </c>
      <c r="B10" s="5" t="s">
        <v>34</v>
      </c>
      <c r="C10" s="8">
        <v>0</v>
      </c>
      <c r="D10" s="9">
        <v>0</v>
      </c>
      <c r="E10" s="8">
        <v>0</v>
      </c>
      <c r="F10" s="9">
        <v>0</v>
      </c>
      <c r="G10" s="8">
        <v>0</v>
      </c>
      <c r="H10" s="9">
        <v>0</v>
      </c>
      <c r="I10" s="8">
        <v>0</v>
      </c>
      <c r="J10" s="9">
        <v>0</v>
      </c>
      <c r="K10" s="10"/>
      <c r="L10" s="11">
        <f t="shared" ref="L10:O10" si="34">SUM(C10+G10)</f>
        <v>0</v>
      </c>
      <c r="M10" s="12">
        <f t="shared" si="34"/>
        <v>0</v>
      </c>
      <c r="N10" s="11">
        <f t="shared" si="34"/>
        <v>0</v>
      </c>
      <c r="O10" s="12">
        <f t="shared" si="34"/>
        <v>0</v>
      </c>
      <c r="P10" s="13">
        <f t="shared" si="1"/>
        <v>0</v>
      </c>
      <c r="Q10" s="30">
        <f t="shared" si="2"/>
        <v>0</v>
      </c>
      <c r="R10" s="10">
        <v>38030</v>
      </c>
      <c r="S10" s="10">
        <v>275.75</v>
      </c>
      <c r="T10" s="16">
        <f t="shared" ref="T10:U10" si="35">R10-L10</f>
        <v>38030</v>
      </c>
      <c r="U10" s="17">
        <f t="shared" si="35"/>
        <v>275.75</v>
      </c>
      <c r="V10" s="10">
        <v>6943</v>
      </c>
      <c r="W10" s="10">
        <v>174</v>
      </c>
      <c r="X10" s="16">
        <f t="shared" ref="X10:Y10" si="36">V10-N10</f>
        <v>6943</v>
      </c>
      <c r="Y10" s="17">
        <f t="shared" si="36"/>
        <v>174</v>
      </c>
      <c r="Z10" s="18">
        <f t="shared" ref="Z10:AA10" si="37">SUM(T10+X10)</f>
        <v>44973</v>
      </c>
      <c r="AA10" s="19">
        <f t="shared" si="37"/>
        <v>449.75</v>
      </c>
      <c r="AB10" s="19"/>
      <c r="AC10" s="19"/>
      <c r="AD10" s="17"/>
      <c r="AE10" s="42" t="s">
        <v>29</v>
      </c>
      <c r="AF10" s="42" t="s">
        <v>34</v>
      </c>
      <c r="AG10" s="43">
        <v>213828</v>
      </c>
      <c r="AH10" s="43">
        <v>1536.32</v>
      </c>
      <c r="AI10" s="44">
        <v>50438</v>
      </c>
      <c r="AJ10" s="45">
        <v>1740.78</v>
      </c>
    </row>
    <row r="11" spans="1:36" ht="20.25" customHeight="1">
      <c r="A11" s="5" t="s">
        <v>118</v>
      </c>
      <c r="B11" s="5" t="s">
        <v>27</v>
      </c>
      <c r="C11" s="8">
        <v>234519</v>
      </c>
      <c r="D11" s="9">
        <v>1505.85</v>
      </c>
      <c r="E11" s="8">
        <v>39810</v>
      </c>
      <c r="F11" s="9">
        <v>2006.02</v>
      </c>
      <c r="G11" s="8">
        <v>469048</v>
      </c>
      <c r="H11" s="9">
        <v>3011.81</v>
      </c>
      <c r="I11" s="8">
        <v>79624</v>
      </c>
      <c r="J11" s="9">
        <v>4012.27</v>
      </c>
      <c r="K11" s="10"/>
      <c r="L11" s="11">
        <f t="shared" ref="L11:O11" si="38">SUM(C11+G11)</f>
        <v>703567</v>
      </c>
      <c r="M11" s="12">
        <f t="shared" si="38"/>
        <v>4517.66</v>
      </c>
      <c r="N11" s="11">
        <f t="shared" si="38"/>
        <v>119434</v>
      </c>
      <c r="O11" s="12">
        <f t="shared" si="38"/>
        <v>6018.29</v>
      </c>
      <c r="P11" s="13">
        <f t="shared" si="1"/>
        <v>827518.66</v>
      </c>
      <c r="Q11" s="30">
        <f t="shared" si="2"/>
        <v>10535.95</v>
      </c>
      <c r="R11" s="15">
        <v>708901</v>
      </c>
      <c r="S11" s="15">
        <v>5445.7</v>
      </c>
      <c r="T11" s="16">
        <f t="shared" ref="T11:U11" si="39">R11-L11</f>
        <v>5334</v>
      </c>
      <c r="U11" s="17">
        <f t="shared" si="39"/>
        <v>928.04</v>
      </c>
      <c r="V11" s="15">
        <v>123742</v>
      </c>
      <c r="W11" s="15">
        <v>5806.26</v>
      </c>
      <c r="X11" s="16">
        <f t="shared" ref="X11:Y11" si="40">V11-N11</f>
        <v>4308</v>
      </c>
      <c r="Y11" s="46">
        <f t="shared" si="40"/>
        <v>-212.02999999999975</v>
      </c>
      <c r="Z11" s="18">
        <f t="shared" ref="Z11:AA11" si="41">SUM(T11+X11)</f>
        <v>9642</v>
      </c>
      <c r="AA11" s="20">
        <f t="shared" si="41"/>
        <v>716.01000000000022</v>
      </c>
      <c r="AB11" s="93">
        <v>9642</v>
      </c>
      <c r="AC11" s="20">
        <v>716.02</v>
      </c>
      <c r="AD11" s="17"/>
      <c r="AE11" s="42" t="s">
        <v>29</v>
      </c>
      <c r="AF11" s="42" t="s">
        <v>116</v>
      </c>
      <c r="AG11" s="43"/>
      <c r="AH11" s="43"/>
      <c r="AI11" s="44"/>
      <c r="AJ11" s="45"/>
    </row>
    <row r="12" spans="1:36" ht="20.25" hidden="1" customHeight="1">
      <c r="A12" s="5" t="s">
        <v>118</v>
      </c>
      <c r="B12" s="5" t="s">
        <v>30</v>
      </c>
      <c r="C12" s="8">
        <v>234519</v>
      </c>
      <c r="D12" s="9">
        <v>1339.44</v>
      </c>
      <c r="E12" s="8">
        <v>39810</v>
      </c>
      <c r="F12" s="9">
        <v>1702.42</v>
      </c>
      <c r="G12" s="8">
        <v>469048</v>
      </c>
      <c r="H12" s="9">
        <v>2678.97</v>
      </c>
      <c r="I12" s="8">
        <v>79624</v>
      </c>
      <c r="J12" s="9">
        <v>3405.02</v>
      </c>
      <c r="K12" s="10"/>
      <c r="L12" s="11">
        <f t="shared" ref="L12:O12" si="42">SUM(C12+G12)</f>
        <v>703567</v>
      </c>
      <c r="M12" s="12">
        <f t="shared" si="42"/>
        <v>4018.41</v>
      </c>
      <c r="N12" s="11">
        <f t="shared" si="42"/>
        <v>119434</v>
      </c>
      <c r="O12" s="12">
        <f t="shared" si="42"/>
        <v>5107.4400000000005</v>
      </c>
      <c r="P12" s="13">
        <f t="shared" si="1"/>
        <v>827019.41</v>
      </c>
      <c r="Q12" s="30">
        <f t="shared" si="2"/>
        <v>9125.85</v>
      </c>
      <c r="R12" s="15">
        <v>708901</v>
      </c>
      <c r="S12" s="15">
        <v>4699.1000000000004</v>
      </c>
      <c r="T12" s="16">
        <f t="shared" ref="T12:U12" si="43">R12-L12</f>
        <v>5334</v>
      </c>
      <c r="U12" s="17">
        <f t="shared" si="43"/>
        <v>680.69000000000051</v>
      </c>
      <c r="V12" s="15">
        <v>123742</v>
      </c>
      <c r="W12" s="15">
        <v>4987.18</v>
      </c>
      <c r="X12" s="47">
        <f t="shared" ref="X12:Y12" si="44">V12-N12</f>
        <v>4308</v>
      </c>
      <c r="Y12" s="48">
        <f t="shared" si="44"/>
        <v>-120.26000000000022</v>
      </c>
      <c r="Z12" s="18">
        <f t="shared" ref="Z12:AA12" si="45">SUM(T12+X12)</f>
        <v>9642</v>
      </c>
      <c r="AA12" s="21">
        <f t="shared" si="45"/>
        <v>560.43000000000029</v>
      </c>
      <c r="AB12" s="21"/>
      <c r="AC12" s="21"/>
      <c r="AD12" s="17"/>
      <c r="AE12" s="42" t="s">
        <v>29</v>
      </c>
      <c r="AF12" s="42" t="s">
        <v>116</v>
      </c>
      <c r="AG12" s="43"/>
      <c r="AH12" s="43"/>
      <c r="AI12" s="44"/>
      <c r="AJ12" s="45"/>
    </row>
    <row r="13" spans="1:36" ht="20.25" customHeight="1">
      <c r="A13" s="5" t="s">
        <v>31</v>
      </c>
      <c r="B13" s="5" t="s">
        <v>27</v>
      </c>
      <c r="C13" s="8">
        <v>54903</v>
      </c>
      <c r="D13" s="9">
        <v>245.97</v>
      </c>
      <c r="E13" s="8">
        <v>453</v>
      </c>
      <c r="F13" s="9">
        <v>24.54</v>
      </c>
      <c r="G13" s="8">
        <v>54903</v>
      </c>
      <c r="H13" s="9">
        <v>245.97</v>
      </c>
      <c r="I13" s="8">
        <v>453</v>
      </c>
      <c r="J13" s="9">
        <v>24.54</v>
      </c>
      <c r="K13" s="10"/>
      <c r="L13" s="11">
        <f t="shared" ref="L13:O13" si="46">SUM(C13+G13)</f>
        <v>109806</v>
      </c>
      <c r="M13" s="12">
        <f t="shared" si="46"/>
        <v>491.94</v>
      </c>
      <c r="N13" s="11">
        <f t="shared" si="46"/>
        <v>906</v>
      </c>
      <c r="O13" s="12">
        <f t="shared" si="46"/>
        <v>49.08</v>
      </c>
      <c r="P13" s="13">
        <f t="shared" si="1"/>
        <v>111203.94</v>
      </c>
      <c r="Q13" s="30">
        <f t="shared" si="2"/>
        <v>541.02</v>
      </c>
      <c r="R13" s="15">
        <v>91369</v>
      </c>
      <c r="S13" s="15">
        <v>429.4</v>
      </c>
      <c r="T13" s="16">
        <f t="shared" ref="T13:U13" si="47">R13-L13</f>
        <v>-18437</v>
      </c>
      <c r="U13" s="17">
        <f t="shared" si="47"/>
        <v>-62.54000000000002</v>
      </c>
      <c r="V13" s="15">
        <v>1055</v>
      </c>
      <c r="W13" s="15">
        <v>57.15</v>
      </c>
      <c r="X13" s="16">
        <f t="shared" ref="X13:Y13" si="48">V13-N13</f>
        <v>149</v>
      </c>
      <c r="Y13" s="17">
        <f t="shared" si="48"/>
        <v>8.07</v>
      </c>
      <c r="Z13" s="18">
        <f t="shared" ref="Z13:AA13" si="49">SUM(T13+X13)</f>
        <v>-18288</v>
      </c>
      <c r="AA13" s="19">
        <f t="shared" si="49"/>
        <v>-54.47000000000002</v>
      </c>
      <c r="AB13" s="92"/>
      <c r="AC13" s="19"/>
      <c r="AD13" s="17"/>
      <c r="AE13" s="42" t="s">
        <v>119</v>
      </c>
      <c r="AF13" s="42" t="s">
        <v>120</v>
      </c>
      <c r="AG13" s="43"/>
      <c r="AH13" s="43"/>
      <c r="AI13" s="44"/>
      <c r="AJ13" s="45"/>
    </row>
    <row r="14" spans="1:36" ht="20.25" hidden="1" customHeight="1">
      <c r="A14" s="5" t="s">
        <v>31</v>
      </c>
      <c r="B14" s="5" t="s">
        <v>32</v>
      </c>
      <c r="C14" s="8">
        <v>54903</v>
      </c>
      <c r="D14" s="9">
        <v>242.18</v>
      </c>
      <c r="E14" s="8">
        <v>453</v>
      </c>
      <c r="F14" s="9">
        <v>22.11</v>
      </c>
      <c r="G14" s="8">
        <v>54903</v>
      </c>
      <c r="H14" s="9">
        <v>242.18</v>
      </c>
      <c r="I14" s="8">
        <v>453</v>
      </c>
      <c r="J14" s="9">
        <v>22.11</v>
      </c>
      <c r="K14" s="10"/>
      <c r="L14" s="11">
        <f t="shared" ref="L14:O14" si="50">SUM(C14+G14)</f>
        <v>109806</v>
      </c>
      <c r="M14" s="12">
        <f t="shared" si="50"/>
        <v>484.36</v>
      </c>
      <c r="N14" s="11">
        <f t="shared" si="50"/>
        <v>906</v>
      </c>
      <c r="O14" s="12">
        <f t="shared" si="50"/>
        <v>44.22</v>
      </c>
      <c r="P14" s="13">
        <f t="shared" si="1"/>
        <v>111196.36</v>
      </c>
      <c r="Q14" s="30">
        <f t="shared" si="2"/>
        <v>528.58000000000004</v>
      </c>
      <c r="R14" s="15">
        <v>91369</v>
      </c>
      <c r="S14" s="15">
        <v>417.77</v>
      </c>
      <c r="T14" s="16">
        <f t="shared" ref="T14:U14" si="51">R14-L14</f>
        <v>-18437</v>
      </c>
      <c r="U14" s="17">
        <f t="shared" si="51"/>
        <v>-66.590000000000032</v>
      </c>
      <c r="V14" s="15">
        <v>1055</v>
      </c>
      <c r="W14" s="15">
        <v>51.48</v>
      </c>
      <c r="X14" s="16">
        <f t="shared" ref="X14:Y14" si="52">V14-N14</f>
        <v>149</v>
      </c>
      <c r="Y14" s="17">
        <f t="shared" si="52"/>
        <v>7.259999999999998</v>
      </c>
      <c r="Z14" s="18">
        <f t="shared" ref="Z14:AA14" si="53">SUM(T14+X14)</f>
        <v>-18288</v>
      </c>
      <c r="AA14" s="19">
        <f t="shared" si="53"/>
        <v>-59.330000000000034</v>
      </c>
      <c r="AB14" s="19"/>
      <c r="AC14" s="19"/>
      <c r="AD14" s="17"/>
      <c r="AE14" s="42" t="s">
        <v>119</v>
      </c>
      <c r="AF14" s="42" t="s">
        <v>120</v>
      </c>
      <c r="AG14" s="43"/>
      <c r="AH14" s="43"/>
      <c r="AI14" s="44"/>
      <c r="AJ14" s="45"/>
    </row>
    <row r="15" spans="1:36" ht="20.25" customHeight="1">
      <c r="A15" s="4" t="s">
        <v>121</v>
      </c>
      <c r="B15" s="5" t="s">
        <v>27</v>
      </c>
      <c r="C15" s="8">
        <v>2638004</v>
      </c>
      <c r="D15" s="9">
        <v>10002</v>
      </c>
      <c r="E15" s="8">
        <v>109365</v>
      </c>
      <c r="F15" s="9">
        <v>5609.67</v>
      </c>
      <c r="G15" s="8">
        <v>2638004</v>
      </c>
      <c r="H15" s="9">
        <v>10002</v>
      </c>
      <c r="I15" s="8">
        <v>109365</v>
      </c>
      <c r="J15" s="9">
        <v>5609.67</v>
      </c>
      <c r="K15" s="10"/>
      <c r="L15" s="11">
        <f t="shared" ref="L15:O15" si="54">SUM(C15+G15)</f>
        <v>5276008</v>
      </c>
      <c r="M15" s="12">
        <f t="shared" si="54"/>
        <v>20004</v>
      </c>
      <c r="N15" s="11">
        <f t="shared" si="54"/>
        <v>218730</v>
      </c>
      <c r="O15" s="12">
        <f t="shared" si="54"/>
        <v>11219.34</v>
      </c>
      <c r="P15" s="13">
        <f t="shared" si="1"/>
        <v>5514742</v>
      </c>
      <c r="Q15" s="30">
        <f t="shared" si="2"/>
        <v>31223.34</v>
      </c>
      <c r="R15" s="15">
        <v>4421745</v>
      </c>
      <c r="S15" s="15">
        <v>16764.54</v>
      </c>
      <c r="T15" s="16">
        <f t="shared" ref="T15:U15" si="55">R15-L15</f>
        <v>-854263</v>
      </c>
      <c r="U15" s="17">
        <f t="shared" si="55"/>
        <v>-3239.4599999999991</v>
      </c>
      <c r="V15" s="15">
        <v>189583</v>
      </c>
      <c r="W15" s="15">
        <v>9652.6200000000008</v>
      </c>
      <c r="X15" s="16">
        <f t="shared" ref="X15:Y15" si="56">V15-N15</f>
        <v>-29147</v>
      </c>
      <c r="Y15" s="17">
        <f t="shared" si="56"/>
        <v>-1566.7199999999993</v>
      </c>
      <c r="Z15" s="18">
        <f t="shared" ref="Z15:AA15" si="57">SUM(T15+X15)</f>
        <v>-883410</v>
      </c>
      <c r="AA15" s="19">
        <f t="shared" si="57"/>
        <v>-4806.1799999999985</v>
      </c>
      <c r="AB15" s="92">
        <v>883410</v>
      </c>
      <c r="AC15" s="19">
        <v>4806.17</v>
      </c>
      <c r="AD15" s="17"/>
      <c r="AE15" s="42" t="s">
        <v>122</v>
      </c>
      <c r="AF15" s="42" t="s">
        <v>27</v>
      </c>
      <c r="AG15" s="43">
        <v>5275992</v>
      </c>
      <c r="AH15" s="43">
        <v>19634.419999999998</v>
      </c>
      <c r="AI15" s="44">
        <v>218725</v>
      </c>
      <c r="AJ15" s="45">
        <v>10999.27</v>
      </c>
    </row>
    <row r="16" spans="1:36" ht="20.25" hidden="1" customHeight="1">
      <c r="A16" s="4" t="s">
        <v>121</v>
      </c>
      <c r="B16" s="5" t="s">
        <v>32</v>
      </c>
      <c r="C16" s="8">
        <v>2632984</v>
      </c>
      <c r="D16" s="9">
        <v>9979.01</v>
      </c>
      <c r="E16" s="8">
        <v>99775</v>
      </c>
      <c r="F16" s="9">
        <v>4544.75</v>
      </c>
      <c r="G16" s="8">
        <v>2632984</v>
      </c>
      <c r="H16" s="9">
        <v>9979.01</v>
      </c>
      <c r="I16" s="8">
        <v>99775</v>
      </c>
      <c r="J16" s="9">
        <v>4544.75</v>
      </c>
      <c r="K16" s="10"/>
      <c r="L16" s="11">
        <f t="shared" ref="L16:O16" si="58">SUM(C16+G16)</f>
        <v>5265968</v>
      </c>
      <c r="M16" s="12">
        <f t="shared" si="58"/>
        <v>19958.02</v>
      </c>
      <c r="N16" s="11">
        <f t="shared" si="58"/>
        <v>199550</v>
      </c>
      <c r="O16" s="12">
        <f t="shared" si="58"/>
        <v>9089.5</v>
      </c>
      <c r="P16" s="13">
        <f t="shared" si="1"/>
        <v>5485476.0199999996</v>
      </c>
      <c r="Q16" s="30">
        <f t="shared" si="2"/>
        <v>29047.52</v>
      </c>
      <c r="R16" s="15">
        <v>4413992</v>
      </c>
      <c r="S16" s="15">
        <v>16729.03</v>
      </c>
      <c r="T16" s="16">
        <f t="shared" ref="T16:U16" si="59">R16-L16</f>
        <v>-851976</v>
      </c>
      <c r="U16" s="17">
        <f t="shared" si="59"/>
        <v>-3228.9900000000016</v>
      </c>
      <c r="V16" s="15">
        <v>181532</v>
      </c>
      <c r="W16" s="15">
        <v>8268.7800000000007</v>
      </c>
      <c r="X16" s="16">
        <f t="shared" ref="X16:Y16" si="60">V16-N16</f>
        <v>-18018</v>
      </c>
      <c r="Y16" s="17">
        <f t="shared" si="60"/>
        <v>-820.71999999999935</v>
      </c>
      <c r="Z16" s="18">
        <f t="shared" ref="Z16:AA16" si="61">SUM(T16+X16)</f>
        <v>-869994</v>
      </c>
      <c r="AA16" s="19">
        <f t="shared" si="61"/>
        <v>-4049.7100000000009</v>
      </c>
      <c r="AB16" s="19"/>
      <c r="AC16" s="19"/>
      <c r="AD16" s="17"/>
      <c r="AE16" s="42" t="s">
        <v>122</v>
      </c>
      <c r="AF16" s="42" t="s">
        <v>32</v>
      </c>
      <c r="AG16" s="43">
        <v>5265952</v>
      </c>
      <c r="AH16" s="43">
        <v>19589.34</v>
      </c>
      <c r="AI16" s="44">
        <v>199546</v>
      </c>
      <c r="AJ16" s="45">
        <v>8911.7199999999993</v>
      </c>
    </row>
    <row r="17" spans="1:36" ht="20.25" hidden="1" customHeight="1">
      <c r="A17" s="4" t="s">
        <v>121</v>
      </c>
      <c r="B17" s="5" t="s">
        <v>35</v>
      </c>
      <c r="C17" s="8">
        <v>5020</v>
      </c>
      <c r="D17" s="9">
        <v>22.99</v>
      </c>
      <c r="E17" s="8">
        <v>9590</v>
      </c>
      <c r="F17" s="9">
        <v>509.04</v>
      </c>
      <c r="G17" s="8">
        <v>5020</v>
      </c>
      <c r="H17" s="9">
        <v>22.99</v>
      </c>
      <c r="I17" s="8">
        <v>9590</v>
      </c>
      <c r="J17" s="9">
        <v>509.04</v>
      </c>
      <c r="K17" s="10"/>
      <c r="L17" s="11">
        <f t="shared" ref="L17:O17" si="62">SUM(C17+G17)</f>
        <v>10040</v>
      </c>
      <c r="M17" s="12">
        <f t="shared" si="62"/>
        <v>45.98</v>
      </c>
      <c r="N17" s="11">
        <f t="shared" si="62"/>
        <v>19180</v>
      </c>
      <c r="O17" s="12">
        <f t="shared" si="62"/>
        <v>1018.08</v>
      </c>
      <c r="P17" s="13">
        <f t="shared" si="1"/>
        <v>29265.98</v>
      </c>
      <c r="Q17" s="30">
        <f t="shared" si="2"/>
        <v>1064.06</v>
      </c>
      <c r="R17" s="15">
        <v>7753</v>
      </c>
      <c r="S17" s="15">
        <v>35.51</v>
      </c>
      <c r="T17" s="16">
        <f t="shared" ref="T17:U17" si="63">R17-L17</f>
        <v>-2287</v>
      </c>
      <c r="U17" s="17">
        <f t="shared" si="63"/>
        <v>-10.469999999999999</v>
      </c>
      <c r="V17" s="15">
        <v>8051</v>
      </c>
      <c r="W17" s="15">
        <v>427.35</v>
      </c>
      <c r="X17" s="16">
        <f t="shared" ref="X17:Y17" si="64">V17-N17</f>
        <v>-11129</v>
      </c>
      <c r="Y17" s="17">
        <f t="shared" si="64"/>
        <v>-590.73</v>
      </c>
      <c r="Z17" s="18">
        <f t="shared" ref="Z17:AA17" si="65">SUM(T17+X17)</f>
        <v>-13416</v>
      </c>
      <c r="AA17" s="19">
        <f t="shared" si="65"/>
        <v>-601.20000000000005</v>
      </c>
      <c r="AB17" s="19"/>
      <c r="AC17" s="19"/>
      <c r="AD17" s="17"/>
      <c r="AE17" s="42" t="s">
        <v>122</v>
      </c>
      <c r="AF17" s="42" t="s">
        <v>35</v>
      </c>
      <c r="AG17" s="43">
        <v>10040</v>
      </c>
      <c r="AH17" s="43">
        <v>45.08</v>
      </c>
      <c r="AI17" s="44">
        <v>19179</v>
      </c>
      <c r="AJ17" s="45">
        <v>998.08</v>
      </c>
    </row>
    <row r="18" spans="1:36" ht="20.25" customHeight="1">
      <c r="A18" s="5" t="s">
        <v>33</v>
      </c>
      <c r="B18" s="5" t="s">
        <v>27</v>
      </c>
      <c r="C18" s="8">
        <v>475109</v>
      </c>
      <c r="D18" s="9">
        <v>2810.97</v>
      </c>
      <c r="E18" s="8">
        <v>119496</v>
      </c>
      <c r="F18" s="9">
        <v>6738.61</v>
      </c>
      <c r="G18" s="8">
        <v>475109</v>
      </c>
      <c r="H18" s="9">
        <v>2810.97</v>
      </c>
      <c r="I18" s="8">
        <v>119496</v>
      </c>
      <c r="J18" s="9">
        <v>6738.61</v>
      </c>
      <c r="K18" s="10"/>
      <c r="L18" s="11">
        <f t="shared" ref="L18:O18" si="66">SUM(C18+G18)</f>
        <v>950218</v>
      </c>
      <c r="M18" s="12">
        <f t="shared" si="66"/>
        <v>5621.94</v>
      </c>
      <c r="N18" s="11">
        <f t="shared" si="66"/>
        <v>238992</v>
      </c>
      <c r="O18" s="12">
        <f t="shared" si="66"/>
        <v>13477.22</v>
      </c>
      <c r="P18" s="13">
        <f t="shared" si="1"/>
        <v>1194831.94</v>
      </c>
      <c r="Q18" s="30">
        <f t="shared" si="2"/>
        <v>19099.16</v>
      </c>
      <c r="R18" s="15">
        <v>781745</v>
      </c>
      <c r="S18" s="15">
        <v>4587.0600000000004</v>
      </c>
      <c r="T18" s="16">
        <f t="shared" ref="T18:U18" si="67">R18-L18</f>
        <v>-168473</v>
      </c>
      <c r="U18" s="17">
        <f t="shared" si="67"/>
        <v>-1034.8799999999992</v>
      </c>
      <c r="V18" s="15">
        <v>223683</v>
      </c>
      <c r="W18" s="15">
        <v>12529.17</v>
      </c>
      <c r="X18" s="16">
        <f t="shared" ref="X18:Y18" si="68">V18-N18</f>
        <v>-15309</v>
      </c>
      <c r="Y18" s="17">
        <f t="shared" si="68"/>
        <v>-948.04999999999927</v>
      </c>
      <c r="Z18" s="18">
        <f t="shared" ref="Z18:AA18" si="69">SUM(T18+X18)</f>
        <v>-183782</v>
      </c>
      <c r="AA18" s="19">
        <f t="shared" si="69"/>
        <v>-1982.9299999999985</v>
      </c>
      <c r="AB18" s="92"/>
      <c r="AC18" s="19"/>
      <c r="AD18" s="17"/>
      <c r="AE18" s="42" t="s">
        <v>33</v>
      </c>
      <c r="AF18" s="42" t="s">
        <v>27</v>
      </c>
      <c r="AG18" s="43">
        <v>933317</v>
      </c>
      <c r="AH18" s="43">
        <v>5453.29</v>
      </c>
      <c r="AI18" s="44">
        <v>236942</v>
      </c>
      <c r="AJ18" s="45">
        <v>13104.49</v>
      </c>
    </row>
    <row r="19" spans="1:36" ht="20.25" hidden="1" customHeight="1">
      <c r="A19" s="5" t="s">
        <v>33</v>
      </c>
      <c r="B19" s="5" t="s">
        <v>34</v>
      </c>
      <c r="C19" s="8">
        <v>83184</v>
      </c>
      <c r="D19" s="9">
        <v>1000.7</v>
      </c>
      <c r="E19" s="8">
        <v>2837</v>
      </c>
      <c r="F19" s="9">
        <v>375.62</v>
      </c>
      <c r="G19" s="8">
        <v>83184</v>
      </c>
      <c r="H19" s="9">
        <v>1000.7</v>
      </c>
      <c r="I19" s="8">
        <v>2837</v>
      </c>
      <c r="J19" s="9">
        <v>375.62</v>
      </c>
      <c r="K19" s="10"/>
      <c r="L19" s="11">
        <f t="shared" ref="L19:O19" si="70">SUM(C19+G19)</f>
        <v>166368</v>
      </c>
      <c r="M19" s="12">
        <f t="shared" si="70"/>
        <v>2001.4</v>
      </c>
      <c r="N19" s="11">
        <f t="shared" si="70"/>
        <v>5674</v>
      </c>
      <c r="O19" s="12">
        <f t="shared" si="70"/>
        <v>751.24</v>
      </c>
      <c r="P19" s="13">
        <f t="shared" si="1"/>
        <v>174043.4</v>
      </c>
      <c r="Q19" s="30">
        <f t="shared" si="2"/>
        <v>2752.6400000000003</v>
      </c>
      <c r="R19" s="15">
        <v>145726</v>
      </c>
      <c r="S19" s="15">
        <v>1753.08</v>
      </c>
      <c r="T19" s="16">
        <f t="shared" ref="T19:U19" si="71">R19-L19</f>
        <v>-20642</v>
      </c>
      <c r="U19" s="17">
        <f t="shared" si="71"/>
        <v>-248.32000000000016</v>
      </c>
      <c r="V19" s="15">
        <v>4405</v>
      </c>
      <c r="W19" s="15">
        <v>583.22</v>
      </c>
      <c r="X19" s="16">
        <f t="shared" ref="X19:Y19" si="72">V19-N19</f>
        <v>-1269</v>
      </c>
      <c r="Y19" s="17">
        <f t="shared" si="72"/>
        <v>-168.01999999999998</v>
      </c>
      <c r="Z19" s="18">
        <f t="shared" ref="Z19:AA19" si="73">SUM(T19+X19)</f>
        <v>-21911</v>
      </c>
      <c r="AA19" s="19">
        <f t="shared" si="73"/>
        <v>-416.34000000000015</v>
      </c>
      <c r="AB19" s="19"/>
      <c r="AC19" s="19"/>
      <c r="AD19" s="17"/>
      <c r="AE19" s="42" t="s">
        <v>33</v>
      </c>
      <c r="AF19" s="42" t="s">
        <v>34</v>
      </c>
      <c r="AG19" s="43">
        <v>166363</v>
      </c>
      <c r="AH19" s="43">
        <v>1961.42</v>
      </c>
      <c r="AI19" s="44">
        <v>5673</v>
      </c>
      <c r="AJ19" s="45">
        <v>736.36</v>
      </c>
    </row>
    <row r="20" spans="1:36" ht="20.25" hidden="1" customHeight="1">
      <c r="A20" s="5" t="s">
        <v>33</v>
      </c>
      <c r="B20" s="5" t="s">
        <v>35</v>
      </c>
      <c r="C20" s="8">
        <v>391925</v>
      </c>
      <c r="D20" s="9">
        <v>1620.14</v>
      </c>
      <c r="E20" s="8">
        <v>116659</v>
      </c>
      <c r="F20" s="9">
        <v>5692.96</v>
      </c>
      <c r="G20" s="8">
        <v>391925</v>
      </c>
      <c r="H20" s="9">
        <v>1620.14</v>
      </c>
      <c r="I20" s="8">
        <v>116659</v>
      </c>
      <c r="J20" s="9">
        <v>5692.96</v>
      </c>
      <c r="K20" s="10"/>
      <c r="L20" s="11">
        <f t="shared" ref="L20:O20" si="74">SUM(C20+G20)</f>
        <v>783850</v>
      </c>
      <c r="M20" s="12">
        <f t="shared" si="74"/>
        <v>3240.28</v>
      </c>
      <c r="N20" s="11">
        <f t="shared" si="74"/>
        <v>233318</v>
      </c>
      <c r="O20" s="12">
        <f t="shared" si="74"/>
        <v>11385.92</v>
      </c>
      <c r="P20" s="13">
        <f t="shared" si="1"/>
        <v>1020408.28</v>
      </c>
      <c r="Q20" s="30">
        <f t="shared" si="2"/>
        <v>14626.2</v>
      </c>
      <c r="R20" s="15">
        <v>636019</v>
      </c>
      <c r="S20" s="15">
        <v>2536.9299999999998</v>
      </c>
      <c r="T20" s="16">
        <f t="shared" ref="T20:U20" si="75">R20-L20</f>
        <v>-147831</v>
      </c>
      <c r="U20" s="17">
        <f t="shared" si="75"/>
        <v>-703.35000000000036</v>
      </c>
      <c r="V20" s="15">
        <v>219278</v>
      </c>
      <c r="W20" s="15">
        <v>10700.77</v>
      </c>
      <c r="X20" s="16">
        <f t="shared" ref="X20:Y20" si="76">V20-N20</f>
        <v>-14040</v>
      </c>
      <c r="Y20" s="17">
        <f t="shared" si="76"/>
        <v>-685.14999999999964</v>
      </c>
      <c r="Z20" s="18">
        <f t="shared" ref="Z20:AA20" si="77">SUM(T20+X20)</f>
        <v>-161871</v>
      </c>
      <c r="AA20" s="19">
        <f t="shared" si="77"/>
        <v>-1388.5</v>
      </c>
      <c r="AB20" s="19"/>
      <c r="AC20" s="19"/>
      <c r="AD20" s="17"/>
      <c r="AE20" s="42" t="s">
        <v>33</v>
      </c>
      <c r="AF20" s="42" t="s">
        <v>35</v>
      </c>
      <c r="AG20" s="43">
        <v>766954</v>
      </c>
      <c r="AH20" s="43">
        <v>3117.81</v>
      </c>
      <c r="AI20" s="44">
        <v>231269</v>
      </c>
      <c r="AJ20" s="45">
        <v>11063.91</v>
      </c>
    </row>
    <row r="21" spans="1:36" ht="20.25" customHeight="1">
      <c r="A21" s="5" t="s">
        <v>36</v>
      </c>
      <c r="B21" s="5" t="s">
        <v>27</v>
      </c>
      <c r="C21" s="8">
        <v>96461</v>
      </c>
      <c r="D21" s="9">
        <v>334.72</v>
      </c>
      <c r="E21" s="8">
        <v>60340</v>
      </c>
      <c r="F21" s="9">
        <v>3268.62</v>
      </c>
      <c r="G21" s="8">
        <v>96461</v>
      </c>
      <c r="H21" s="9">
        <v>334.72</v>
      </c>
      <c r="I21" s="8">
        <v>60340</v>
      </c>
      <c r="J21" s="9">
        <v>3268.62</v>
      </c>
      <c r="K21" s="10"/>
      <c r="L21" s="11">
        <f t="shared" ref="L21:O21" si="78">SUM(C21+G21)</f>
        <v>192922</v>
      </c>
      <c r="M21" s="12">
        <f t="shared" si="78"/>
        <v>669.44</v>
      </c>
      <c r="N21" s="11">
        <f t="shared" si="78"/>
        <v>120680</v>
      </c>
      <c r="O21" s="12">
        <f t="shared" si="78"/>
        <v>6537.24</v>
      </c>
      <c r="P21" s="13">
        <f t="shared" si="1"/>
        <v>314271.44</v>
      </c>
      <c r="Q21" s="30">
        <f t="shared" si="2"/>
        <v>7206.68</v>
      </c>
      <c r="R21" s="15">
        <v>176513</v>
      </c>
      <c r="S21" s="15">
        <v>612.5</v>
      </c>
      <c r="T21" s="16">
        <f t="shared" ref="T21:U21" si="79">R21-L21</f>
        <v>-16409</v>
      </c>
      <c r="U21" s="17">
        <f t="shared" si="79"/>
        <v>-56.940000000000055</v>
      </c>
      <c r="V21" s="15">
        <v>104762</v>
      </c>
      <c r="W21" s="15">
        <v>5674.96</v>
      </c>
      <c r="X21" s="16">
        <f t="shared" ref="X21:Y21" si="80">V21-N21</f>
        <v>-15918</v>
      </c>
      <c r="Y21" s="17">
        <f t="shared" si="80"/>
        <v>-862.27999999999975</v>
      </c>
      <c r="Z21" s="18">
        <f t="shared" ref="Z21:AA21" si="81">SUM(T21+X21)</f>
        <v>-32327</v>
      </c>
      <c r="AA21" s="19">
        <f t="shared" si="81"/>
        <v>-919.2199999999998</v>
      </c>
      <c r="AB21" s="92"/>
      <c r="AC21" s="19"/>
      <c r="AD21" s="17"/>
      <c r="AE21" s="42" t="s">
        <v>36</v>
      </c>
      <c r="AF21" s="42" t="s">
        <v>27</v>
      </c>
      <c r="AG21" s="43">
        <v>192921</v>
      </c>
      <c r="AH21" s="43">
        <v>655.93</v>
      </c>
      <c r="AI21" s="44">
        <v>120678</v>
      </c>
      <c r="AJ21" s="45">
        <v>6409.21</v>
      </c>
    </row>
    <row r="22" spans="1:36" ht="20.25" hidden="1" customHeight="1">
      <c r="A22" s="5" t="s">
        <v>36</v>
      </c>
      <c r="B22" s="5" t="s">
        <v>35</v>
      </c>
      <c r="C22" s="8">
        <v>96461</v>
      </c>
      <c r="D22" s="9">
        <v>334.72</v>
      </c>
      <c r="E22" s="8">
        <v>60340</v>
      </c>
      <c r="F22" s="9">
        <v>2944.59</v>
      </c>
      <c r="G22" s="8">
        <v>96461</v>
      </c>
      <c r="H22" s="9">
        <v>334.72</v>
      </c>
      <c r="I22" s="8">
        <v>60340</v>
      </c>
      <c r="J22" s="9">
        <v>2944.59</v>
      </c>
      <c r="K22" s="10"/>
      <c r="L22" s="11">
        <f t="shared" ref="L22:O22" si="82">SUM(C22+G22)</f>
        <v>192922</v>
      </c>
      <c r="M22" s="12">
        <f t="shared" si="82"/>
        <v>669.44</v>
      </c>
      <c r="N22" s="11">
        <f t="shared" si="82"/>
        <v>120680</v>
      </c>
      <c r="O22" s="12">
        <f t="shared" si="82"/>
        <v>5889.18</v>
      </c>
      <c r="P22" s="13">
        <f t="shared" si="1"/>
        <v>314271.44</v>
      </c>
      <c r="Q22" s="30">
        <f t="shared" si="2"/>
        <v>6558.6200000000008</v>
      </c>
      <c r="R22" s="15">
        <v>176513</v>
      </c>
      <c r="S22" s="15">
        <v>612.5</v>
      </c>
      <c r="T22" s="16">
        <f t="shared" ref="T22:U22" si="83">R22-L22</f>
        <v>-16409</v>
      </c>
      <c r="U22" s="17">
        <f t="shared" si="83"/>
        <v>-56.940000000000055</v>
      </c>
      <c r="V22" s="15">
        <v>104762</v>
      </c>
      <c r="W22" s="15">
        <v>5112.3900000000003</v>
      </c>
      <c r="X22" s="16">
        <f t="shared" ref="X22:Y22" si="84">V22-N22</f>
        <v>-15918</v>
      </c>
      <c r="Y22" s="17">
        <f t="shared" si="84"/>
        <v>-776.79</v>
      </c>
      <c r="Z22" s="18">
        <f t="shared" ref="Z22:AA22" si="85">SUM(T22+X22)</f>
        <v>-32327</v>
      </c>
      <c r="AA22" s="19">
        <f t="shared" si="85"/>
        <v>-833.73</v>
      </c>
      <c r="AB22" s="19"/>
      <c r="AC22" s="19"/>
      <c r="AD22" s="17"/>
      <c r="AE22" s="42" t="s">
        <v>36</v>
      </c>
      <c r="AF22" s="42" t="s">
        <v>35</v>
      </c>
      <c r="AG22" s="43">
        <v>192921</v>
      </c>
      <c r="AH22" s="43">
        <v>655.93</v>
      </c>
      <c r="AI22" s="44">
        <v>120678</v>
      </c>
      <c r="AJ22" s="45">
        <v>5773.24</v>
      </c>
    </row>
    <row r="23" spans="1:36" ht="23.25" customHeight="1">
      <c r="A23" s="5" t="s">
        <v>37</v>
      </c>
      <c r="B23" s="5" t="s">
        <v>27</v>
      </c>
      <c r="C23" s="8">
        <v>908942</v>
      </c>
      <c r="D23" s="9">
        <v>2599.5700000000002</v>
      </c>
      <c r="E23" s="8">
        <v>144735</v>
      </c>
      <c r="F23" s="9">
        <v>4899.28</v>
      </c>
      <c r="G23" s="8">
        <v>908942</v>
      </c>
      <c r="H23" s="9">
        <v>2599.5700000000002</v>
      </c>
      <c r="I23" s="8">
        <v>144735</v>
      </c>
      <c r="J23" s="9">
        <v>4899.28</v>
      </c>
      <c r="K23" s="10"/>
      <c r="L23" s="11">
        <f t="shared" ref="L23:O23" si="86">SUM(C23+G23)</f>
        <v>1817884</v>
      </c>
      <c r="M23" s="12">
        <f t="shared" si="86"/>
        <v>5199.1400000000003</v>
      </c>
      <c r="N23" s="11">
        <f t="shared" si="86"/>
        <v>289470</v>
      </c>
      <c r="O23" s="12">
        <f t="shared" si="86"/>
        <v>9798.56</v>
      </c>
      <c r="P23" s="13">
        <f t="shared" si="1"/>
        <v>2112553.1399999997</v>
      </c>
      <c r="Q23" s="30">
        <f t="shared" si="2"/>
        <v>14997.7</v>
      </c>
      <c r="R23" s="15">
        <v>1573273</v>
      </c>
      <c r="S23" s="15">
        <v>4499.5600000000004</v>
      </c>
      <c r="T23" s="16">
        <f t="shared" ref="T23:U23" si="87">R23-L23</f>
        <v>-244611</v>
      </c>
      <c r="U23" s="17">
        <f t="shared" si="87"/>
        <v>-699.57999999999993</v>
      </c>
      <c r="V23" s="15">
        <v>301544</v>
      </c>
      <c r="W23" s="15">
        <v>10207.26</v>
      </c>
      <c r="X23" s="16">
        <f t="shared" ref="X23:Y23" si="88">V23-N23</f>
        <v>12074</v>
      </c>
      <c r="Y23" s="17">
        <f t="shared" si="88"/>
        <v>408.70000000000073</v>
      </c>
      <c r="Z23" s="18">
        <f t="shared" ref="Z23:AA23" si="89">SUM(T23+X23)</f>
        <v>-232537</v>
      </c>
      <c r="AA23" s="19">
        <f t="shared" si="89"/>
        <v>-290.8799999999992</v>
      </c>
      <c r="AB23" s="92"/>
      <c r="AC23" s="19"/>
      <c r="AD23" s="17"/>
      <c r="AE23" s="42" t="s">
        <v>123</v>
      </c>
      <c r="AF23" s="42" t="s">
        <v>27</v>
      </c>
      <c r="AG23" s="43">
        <v>1817878</v>
      </c>
      <c r="AH23" s="43">
        <v>5090.0600000000004</v>
      </c>
      <c r="AI23" s="44">
        <v>289468</v>
      </c>
      <c r="AJ23" s="45">
        <v>9607.44</v>
      </c>
    </row>
    <row r="24" spans="1:36" ht="23.25" hidden="1" customHeight="1">
      <c r="A24" s="5" t="s">
        <v>37</v>
      </c>
      <c r="B24" s="5" t="s">
        <v>38</v>
      </c>
      <c r="C24" s="8">
        <v>908942</v>
      </c>
      <c r="D24" s="9">
        <v>2599.5700000000002</v>
      </c>
      <c r="E24" s="8">
        <v>144735</v>
      </c>
      <c r="F24" s="9">
        <v>4414.42</v>
      </c>
      <c r="G24" s="8">
        <v>908942</v>
      </c>
      <c r="H24" s="9">
        <v>2599.5700000000002</v>
      </c>
      <c r="I24" s="8">
        <v>144735</v>
      </c>
      <c r="J24" s="9">
        <v>4414.42</v>
      </c>
      <c r="K24" s="10"/>
      <c r="L24" s="11">
        <f t="shared" ref="L24:O24" si="90">SUM(C24+G24)</f>
        <v>1817884</v>
      </c>
      <c r="M24" s="12">
        <f t="shared" si="90"/>
        <v>5199.1400000000003</v>
      </c>
      <c r="N24" s="11">
        <f t="shared" si="90"/>
        <v>289470</v>
      </c>
      <c r="O24" s="12">
        <f t="shared" si="90"/>
        <v>8828.84</v>
      </c>
      <c r="P24" s="13">
        <f t="shared" si="1"/>
        <v>2112553.1399999997</v>
      </c>
      <c r="Q24" s="30">
        <f t="shared" si="2"/>
        <v>14027.98</v>
      </c>
      <c r="R24" s="15">
        <v>1573273</v>
      </c>
      <c r="S24" s="15">
        <v>4499.5600000000004</v>
      </c>
      <c r="T24" s="16">
        <f t="shared" ref="T24:U24" si="91">R24-L24</f>
        <v>-244611</v>
      </c>
      <c r="U24" s="17">
        <f t="shared" si="91"/>
        <v>-699.57999999999993</v>
      </c>
      <c r="V24" s="15">
        <v>301544</v>
      </c>
      <c r="W24" s="15">
        <v>9197.09</v>
      </c>
      <c r="X24" s="16">
        <f t="shared" ref="X24:Y24" si="92">V24-N24</f>
        <v>12074</v>
      </c>
      <c r="Y24" s="17">
        <f t="shared" si="92"/>
        <v>368.25</v>
      </c>
      <c r="Z24" s="18">
        <f t="shared" ref="Z24:AA24" si="93">SUM(T24+X24)</f>
        <v>-232537</v>
      </c>
      <c r="AA24" s="19">
        <f t="shared" si="93"/>
        <v>-331.32999999999993</v>
      </c>
      <c r="AB24" s="19"/>
      <c r="AC24" s="19"/>
      <c r="AD24" s="17"/>
      <c r="AE24" s="42" t="s">
        <v>123</v>
      </c>
      <c r="AF24" s="42" t="s">
        <v>38</v>
      </c>
      <c r="AG24" s="43">
        <v>1817878</v>
      </c>
      <c r="AH24" s="43">
        <v>5090.0600000000004</v>
      </c>
      <c r="AI24" s="44">
        <v>289468</v>
      </c>
      <c r="AJ24" s="45">
        <v>8655.09</v>
      </c>
    </row>
    <row r="25" spans="1:36" ht="20.25" customHeight="1">
      <c r="A25" s="5" t="s">
        <v>124</v>
      </c>
      <c r="B25" s="5" t="s">
        <v>27</v>
      </c>
      <c r="C25" s="8">
        <v>241538</v>
      </c>
      <c r="D25" s="9">
        <v>1111.8</v>
      </c>
      <c r="E25" s="8">
        <v>4342</v>
      </c>
      <c r="F25" s="9">
        <v>386.26</v>
      </c>
      <c r="G25" s="8">
        <v>241538</v>
      </c>
      <c r="H25" s="9">
        <v>1111.8</v>
      </c>
      <c r="I25" s="8">
        <v>4342</v>
      </c>
      <c r="J25" s="9">
        <v>386.26</v>
      </c>
      <c r="K25" s="10"/>
      <c r="L25" s="11">
        <f t="shared" ref="L25:O25" si="94">SUM(C25+G25)</f>
        <v>483076</v>
      </c>
      <c r="M25" s="12">
        <f t="shared" si="94"/>
        <v>2223.6</v>
      </c>
      <c r="N25" s="11">
        <f t="shared" si="94"/>
        <v>8684</v>
      </c>
      <c r="O25" s="12">
        <f t="shared" si="94"/>
        <v>772.52</v>
      </c>
      <c r="P25" s="13">
        <f t="shared" si="1"/>
        <v>493983.6</v>
      </c>
      <c r="Q25" s="30">
        <f t="shared" si="2"/>
        <v>2996.12</v>
      </c>
      <c r="R25" s="15">
        <v>395680</v>
      </c>
      <c r="S25" s="15">
        <v>1863.35</v>
      </c>
      <c r="T25" s="16">
        <f t="shared" ref="T25:U25" si="95">R25-L25</f>
        <v>-87396</v>
      </c>
      <c r="U25" s="17">
        <f t="shared" si="95"/>
        <v>-360.25</v>
      </c>
      <c r="V25" s="15">
        <v>6735</v>
      </c>
      <c r="W25" s="15">
        <v>629.23</v>
      </c>
      <c r="X25" s="16">
        <f t="shared" ref="X25:Y25" si="96">V25-N25</f>
        <v>-1949</v>
      </c>
      <c r="Y25" s="17">
        <f t="shared" si="96"/>
        <v>-143.28999999999996</v>
      </c>
      <c r="Z25" s="18">
        <f t="shared" ref="Z25:AA25" si="97">SUM(T25+X25)</f>
        <v>-89345</v>
      </c>
      <c r="AA25" s="19">
        <f t="shared" si="97"/>
        <v>-503.53999999999996</v>
      </c>
      <c r="AB25" s="92"/>
      <c r="AC25" s="19"/>
      <c r="AD25" s="17"/>
      <c r="AE25" s="42" t="s">
        <v>124</v>
      </c>
      <c r="AF25" s="42" t="s">
        <v>27</v>
      </c>
      <c r="AG25" s="43">
        <v>483066</v>
      </c>
      <c r="AH25" s="43">
        <v>2179.1999999999998</v>
      </c>
      <c r="AI25" s="44">
        <v>8682</v>
      </c>
      <c r="AJ25" s="45">
        <v>757.18</v>
      </c>
    </row>
    <row r="26" spans="1:36" ht="23.25" hidden="1" customHeight="1">
      <c r="A26" s="5" t="s">
        <v>124</v>
      </c>
      <c r="B26" s="5" t="s">
        <v>34</v>
      </c>
      <c r="C26" s="8">
        <v>27504</v>
      </c>
      <c r="D26" s="9">
        <v>330.87</v>
      </c>
      <c r="E26" s="8">
        <v>1614</v>
      </c>
      <c r="F26" s="9">
        <v>213.69</v>
      </c>
      <c r="G26" s="8">
        <v>27504</v>
      </c>
      <c r="H26" s="9">
        <v>330.87</v>
      </c>
      <c r="I26" s="8">
        <v>1614</v>
      </c>
      <c r="J26" s="9">
        <v>213.69</v>
      </c>
      <c r="K26" s="10"/>
      <c r="L26" s="11">
        <f t="shared" ref="L26:O26" si="98">SUM(C26+G26)</f>
        <v>55008</v>
      </c>
      <c r="M26" s="12">
        <f t="shared" si="98"/>
        <v>661.74</v>
      </c>
      <c r="N26" s="11">
        <f t="shared" si="98"/>
        <v>3228</v>
      </c>
      <c r="O26" s="12">
        <f t="shared" si="98"/>
        <v>427.38</v>
      </c>
      <c r="P26" s="13">
        <f t="shared" si="1"/>
        <v>58897.74</v>
      </c>
      <c r="Q26" s="30">
        <f t="shared" si="2"/>
        <v>1089.1199999999999</v>
      </c>
      <c r="R26" s="15">
        <v>49280</v>
      </c>
      <c r="S26" s="15">
        <v>592.84</v>
      </c>
      <c r="T26" s="16">
        <f t="shared" ref="T26:U26" si="99">R26-L26</f>
        <v>-5728</v>
      </c>
      <c r="U26" s="17">
        <f t="shared" si="99"/>
        <v>-68.899999999999977</v>
      </c>
      <c r="V26" s="15">
        <v>2825</v>
      </c>
      <c r="W26" s="15">
        <v>374.03</v>
      </c>
      <c r="X26" s="16">
        <f t="shared" ref="X26:Y26" si="100">V26-N26</f>
        <v>-403</v>
      </c>
      <c r="Y26" s="17">
        <f t="shared" si="100"/>
        <v>-53.350000000000023</v>
      </c>
      <c r="Z26" s="18">
        <f t="shared" ref="Z26:AA26" si="101">SUM(T26+X26)</f>
        <v>-6131</v>
      </c>
      <c r="AA26" s="19">
        <f t="shared" si="101"/>
        <v>-122.25</v>
      </c>
      <c r="AB26" s="19"/>
      <c r="AC26" s="19"/>
      <c r="AD26" s="17"/>
      <c r="AE26" s="42" t="s">
        <v>124</v>
      </c>
      <c r="AF26" s="42" t="s">
        <v>34</v>
      </c>
      <c r="AG26" s="43">
        <v>54998</v>
      </c>
      <c r="AH26" s="43">
        <v>648.42999999999995</v>
      </c>
      <c r="AI26" s="44">
        <v>3227</v>
      </c>
      <c r="AJ26" s="45">
        <v>418.86</v>
      </c>
    </row>
    <row r="27" spans="1:36" ht="20.25" hidden="1" customHeight="1">
      <c r="A27" s="5" t="s">
        <v>124</v>
      </c>
      <c r="B27" s="5" t="s">
        <v>35</v>
      </c>
      <c r="C27" s="8">
        <v>214034</v>
      </c>
      <c r="D27" s="9">
        <v>742.7</v>
      </c>
      <c r="E27" s="8">
        <v>2728</v>
      </c>
      <c r="F27" s="9">
        <v>133.13</v>
      </c>
      <c r="G27" s="8">
        <v>214034</v>
      </c>
      <c r="H27" s="9">
        <v>742.7</v>
      </c>
      <c r="I27" s="8">
        <v>2728</v>
      </c>
      <c r="J27" s="9">
        <v>133.13</v>
      </c>
      <c r="K27" s="10"/>
      <c r="L27" s="11">
        <f t="shared" ref="L27:O27" si="102">SUM(C27+G27)</f>
        <v>428068</v>
      </c>
      <c r="M27" s="12">
        <f t="shared" si="102"/>
        <v>1485.4</v>
      </c>
      <c r="N27" s="11">
        <f t="shared" si="102"/>
        <v>5456</v>
      </c>
      <c r="O27" s="12">
        <f t="shared" si="102"/>
        <v>266.26</v>
      </c>
      <c r="P27" s="13">
        <f t="shared" si="1"/>
        <v>435009.4</v>
      </c>
      <c r="Q27" s="30">
        <f t="shared" si="2"/>
        <v>1751.66</v>
      </c>
      <c r="R27" s="15">
        <v>346400</v>
      </c>
      <c r="S27" s="15">
        <v>1202.01</v>
      </c>
      <c r="T27" s="16">
        <f t="shared" ref="T27:U27" si="103">R27-L27</f>
        <v>-81668</v>
      </c>
      <c r="U27" s="17">
        <f t="shared" si="103"/>
        <v>-283.3900000000001</v>
      </c>
      <c r="V27" s="15">
        <v>3910</v>
      </c>
      <c r="W27" s="15">
        <v>190.81</v>
      </c>
      <c r="X27" s="16">
        <f t="shared" ref="X27:Y27" si="104">V27-N27</f>
        <v>-1546</v>
      </c>
      <c r="Y27" s="17">
        <f t="shared" si="104"/>
        <v>-75.449999999999989</v>
      </c>
      <c r="Z27" s="18">
        <f t="shared" ref="Z27:AA27" si="105">SUM(T27+X27)</f>
        <v>-83214</v>
      </c>
      <c r="AA27" s="19">
        <f t="shared" si="105"/>
        <v>-358.84000000000009</v>
      </c>
      <c r="AB27" s="19"/>
      <c r="AC27" s="19"/>
      <c r="AD27" s="17"/>
      <c r="AE27" s="42" t="s">
        <v>124</v>
      </c>
      <c r="AF27" s="42" t="s">
        <v>35</v>
      </c>
      <c r="AG27" s="43">
        <v>428068</v>
      </c>
      <c r="AH27" s="43">
        <v>1455.43</v>
      </c>
      <c r="AI27" s="44">
        <v>5455</v>
      </c>
      <c r="AJ27" s="45">
        <v>260.97000000000003</v>
      </c>
    </row>
    <row r="28" spans="1:36" ht="20.25" customHeight="1">
      <c r="A28" s="5" t="s">
        <v>40</v>
      </c>
      <c r="B28" s="5" t="s">
        <v>27</v>
      </c>
      <c r="C28" s="8">
        <v>4792444</v>
      </c>
      <c r="D28" s="9">
        <v>23767.200000000001</v>
      </c>
      <c r="E28" s="8">
        <v>578372</v>
      </c>
      <c r="F28" s="9">
        <v>30352.85</v>
      </c>
      <c r="G28" s="8">
        <v>4792444</v>
      </c>
      <c r="H28" s="9">
        <v>23767.200000000001</v>
      </c>
      <c r="I28" s="8">
        <v>578372</v>
      </c>
      <c r="J28" s="9">
        <v>30352.85</v>
      </c>
      <c r="K28" s="10"/>
      <c r="L28" s="11">
        <f t="shared" ref="L28:O28" si="106">SUM(C28+G28)</f>
        <v>9584888</v>
      </c>
      <c r="M28" s="12">
        <f t="shared" si="106"/>
        <v>47534.400000000001</v>
      </c>
      <c r="N28" s="11">
        <f t="shared" si="106"/>
        <v>1156744</v>
      </c>
      <c r="O28" s="12">
        <f t="shared" si="106"/>
        <v>60705.7</v>
      </c>
      <c r="P28" s="13">
        <f t="shared" si="1"/>
        <v>10789166.4</v>
      </c>
      <c r="Q28" s="30">
        <f t="shared" si="2"/>
        <v>108240.1</v>
      </c>
      <c r="R28" s="15">
        <v>6896603</v>
      </c>
      <c r="S28" s="15">
        <v>34679.99</v>
      </c>
      <c r="T28" s="16">
        <f t="shared" ref="T28:U28" si="107">R28-L28</f>
        <v>-2688285</v>
      </c>
      <c r="U28" s="17">
        <f t="shared" si="107"/>
        <v>-12854.410000000003</v>
      </c>
      <c r="V28" s="15">
        <v>915793</v>
      </c>
      <c r="W28" s="15">
        <v>47693.16</v>
      </c>
      <c r="X28" s="16">
        <f t="shared" ref="X28:Y28" si="108">V28-N28</f>
        <v>-240951</v>
      </c>
      <c r="Y28" s="17">
        <f t="shared" si="108"/>
        <v>-13012.539999999994</v>
      </c>
      <c r="Z28" s="18">
        <f t="shared" ref="Z28:AA28" si="109">SUM(T28+X28)</f>
        <v>-2929236</v>
      </c>
      <c r="AA28" s="19">
        <f t="shared" si="109"/>
        <v>-25866.949999999997</v>
      </c>
      <c r="AB28" s="92"/>
      <c r="AC28" s="19"/>
      <c r="AD28" s="17"/>
      <c r="AE28" s="42" t="s">
        <v>40</v>
      </c>
      <c r="AF28" s="42" t="s">
        <v>27</v>
      </c>
      <c r="AG28" s="43">
        <v>9584721</v>
      </c>
      <c r="AH28" s="43">
        <v>46610.38</v>
      </c>
      <c r="AI28" s="44">
        <v>1156718</v>
      </c>
      <c r="AJ28" s="45">
        <v>59514.7</v>
      </c>
    </row>
    <row r="29" spans="1:36" ht="20.25" hidden="1" customHeight="1">
      <c r="A29" s="5" t="s">
        <v>40</v>
      </c>
      <c r="B29" s="5" t="s">
        <v>38</v>
      </c>
      <c r="C29" s="8">
        <v>1071279</v>
      </c>
      <c r="D29" s="9">
        <v>8410.15</v>
      </c>
      <c r="E29" s="8">
        <v>250122</v>
      </c>
      <c r="F29" s="9">
        <v>11007.06</v>
      </c>
      <c r="G29" s="8">
        <v>1071279</v>
      </c>
      <c r="H29" s="9">
        <v>8410.15</v>
      </c>
      <c r="I29" s="8">
        <v>250122</v>
      </c>
      <c r="J29" s="9">
        <v>11007.06</v>
      </c>
      <c r="K29" s="10"/>
      <c r="L29" s="11">
        <f t="shared" ref="L29:O29" si="110">SUM(C29+G29)</f>
        <v>2142558</v>
      </c>
      <c r="M29" s="12">
        <f t="shared" si="110"/>
        <v>16820.3</v>
      </c>
      <c r="N29" s="11">
        <f t="shared" si="110"/>
        <v>500244</v>
      </c>
      <c r="O29" s="12">
        <f t="shared" si="110"/>
        <v>22014.12</v>
      </c>
      <c r="P29" s="13">
        <f t="shared" si="1"/>
        <v>2659622.2999999998</v>
      </c>
      <c r="Q29" s="30">
        <f t="shared" si="2"/>
        <v>38834.42</v>
      </c>
      <c r="R29" s="15">
        <v>1742436</v>
      </c>
      <c r="S29" s="15">
        <v>13085.78</v>
      </c>
      <c r="T29" s="16">
        <f t="shared" ref="T29:U29" si="111">R29-L29</f>
        <v>-400122</v>
      </c>
      <c r="U29" s="17">
        <f t="shared" si="111"/>
        <v>-3734.5199999999986</v>
      </c>
      <c r="V29" s="15">
        <v>406789</v>
      </c>
      <c r="W29" s="15">
        <v>17620.03</v>
      </c>
      <c r="X29" s="16">
        <f t="shared" ref="X29:Y29" si="112">V29-N29</f>
        <v>-93455</v>
      </c>
      <c r="Y29" s="17">
        <f t="shared" si="112"/>
        <v>-4394.09</v>
      </c>
      <c r="Z29" s="18">
        <f t="shared" ref="Z29:AA29" si="113">SUM(T29+X29)</f>
        <v>-493577</v>
      </c>
      <c r="AA29" s="19">
        <f t="shared" si="113"/>
        <v>-8128.6099999999988</v>
      </c>
      <c r="AB29" s="19"/>
      <c r="AC29" s="19"/>
      <c r="AD29" s="17"/>
      <c r="AE29" s="42" t="s">
        <v>40</v>
      </c>
      <c r="AF29" s="42" t="s">
        <v>38</v>
      </c>
      <c r="AG29" s="43">
        <v>2142415</v>
      </c>
      <c r="AH29" s="43">
        <v>16492.310000000001</v>
      </c>
      <c r="AI29" s="44">
        <v>500223</v>
      </c>
      <c r="AJ29" s="45">
        <v>21582.47</v>
      </c>
    </row>
    <row r="30" spans="1:36" ht="20.25" hidden="1" customHeight="1">
      <c r="A30" s="5" t="s">
        <v>40</v>
      </c>
      <c r="B30" s="5" t="s">
        <v>41</v>
      </c>
      <c r="C30" s="8">
        <v>3706472</v>
      </c>
      <c r="D30" s="9">
        <v>13400.25</v>
      </c>
      <c r="E30" s="8">
        <v>294315</v>
      </c>
      <c r="F30" s="9">
        <v>14197.76</v>
      </c>
      <c r="G30" s="8">
        <v>3706472</v>
      </c>
      <c r="H30" s="9">
        <v>13400.25</v>
      </c>
      <c r="I30" s="8">
        <v>294315</v>
      </c>
      <c r="J30" s="9">
        <v>14197.76</v>
      </c>
      <c r="K30" s="10"/>
      <c r="L30" s="11">
        <f t="shared" ref="L30:O30" si="114">SUM(C30+G30)</f>
        <v>7412944</v>
      </c>
      <c r="M30" s="12">
        <f t="shared" si="114"/>
        <v>26800.5</v>
      </c>
      <c r="N30" s="11">
        <f t="shared" si="114"/>
        <v>588630</v>
      </c>
      <c r="O30" s="12">
        <f t="shared" si="114"/>
        <v>28395.52</v>
      </c>
      <c r="P30" s="13">
        <f t="shared" si="1"/>
        <v>8028374.5</v>
      </c>
      <c r="Q30" s="30">
        <f t="shared" si="2"/>
        <v>55196.020000000004</v>
      </c>
      <c r="R30" s="15">
        <v>5128924</v>
      </c>
      <c r="S30" s="15">
        <v>18607.98</v>
      </c>
      <c r="T30" s="16">
        <f t="shared" ref="T30:U30" si="115">R30-L30</f>
        <v>-2284020</v>
      </c>
      <c r="U30" s="17">
        <f t="shared" si="115"/>
        <v>-8192.52</v>
      </c>
      <c r="V30" s="15">
        <v>460059</v>
      </c>
      <c r="W30" s="15">
        <v>22193.25</v>
      </c>
      <c r="X30" s="16">
        <f t="shared" ref="X30:Y30" si="116">V30-N30</f>
        <v>-128571</v>
      </c>
      <c r="Y30" s="17">
        <f t="shared" si="116"/>
        <v>-6202.27</v>
      </c>
      <c r="Z30" s="18">
        <f t="shared" ref="Z30:AA30" si="117">SUM(T30+X30)</f>
        <v>-2412591</v>
      </c>
      <c r="AA30" s="19">
        <f t="shared" si="117"/>
        <v>-14394.79</v>
      </c>
      <c r="AB30" s="19"/>
      <c r="AC30" s="19"/>
      <c r="AD30" s="17"/>
      <c r="AE30" s="42" t="s">
        <v>40</v>
      </c>
      <c r="AF30" s="42" t="s">
        <v>41</v>
      </c>
      <c r="AG30" s="43">
        <v>7412920</v>
      </c>
      <c r="AH30" s="43">
        <v>26280.240000000002</v>
      </c>
      <c r="AI30" s="44">
        <v>588625</v>
      </c>
      <c r="AJ30" s="45">
        <v>27836.080000000002</v>
      </c>
    </row>
    <row r="31" spans="1:36" ht="20.25" hidden="1" customHeight="1">
      <c r="A31" s="5" t="s">
        <v>40</v>
      </c>
      <c r="B31" s="5" t="s">
        <v>42</v>
      </c>
      <c r="C31" s="8">
        <v>14693</v>
      </c>
      <c r="D31" s="9">
        <v>118.43</v>
      </c>
      <c r="E31" s="8">
        <v>33935</v>
      </c>
      <c r="F31" s="9">
        <v>1423.23</v>
      </c>
      <c r="G31" s="8">
        <v>14693</v>
      </c>
      <c r="H31" s="9">
        <v>118.43</v>
      </c>
      <c r="I31" s="8">
        <v>33935</v>
      </c>
      <c r="J31" s="9">
        <v>1423.23</v>
      </c>
      <c r="K31" s="10"/>
      <c r="L31" s="11">
        <f t="shared" ref="L31:O31" si="118">SUM(C31+G31)</f>
        <v>29386</v>
      </c>
      <c r="M31" s="12">
        <f t="shared" si="118"/>
        <v>236.86</v>
      </c>
      <c r="N31" s="11">
        <f t="shared" si="118"/>
        <v>67870</v>
      </c>
      <c r="O31" s="12">
        <f t="shared" si="118"/>
        <v>2846.46</v>
      </c>
      <c r="P31" s="13">
        <f t="shared" si="1"/>
        <v>97492.86</v>
      </c>
      <c r="Q31" s="30">
        <f t="shared" si="2"/>
        <v>3083.32</v>
      </c>
      <c r="R31" s="15">
        <v>25243</v>
      </c>
      <c r="S31" s="15">
        <v>203.46</v>
      </c>
      <c r="T31" s="16">
        <f t="shared" ref="T31:U31" si="119">R31-L31</f>
        <v>-4143</v>
      </c>
      <c r="U31" s="17">
        <f t="shared" si="119"/>
        <v>-33.400000000000006</v>
      </c>
      <c r="V31" s="15">
        <v>48945</v>
      </c>
      <c r="W31" s="15">
        <v>2052.75</v>
      </c>
      <c r="X31" s="16">
        <f t="shared" ref="X31:Y31" si="120">V31-N31</f>
        <v>-18925</v>
      </c>
      <c r="Y31" s="17">
        <f t="shared" si="120"/>
        <v>-793.71</v>
      </c>
      <c r="Z31" s="18">
        <f t="shared" ref="Z31:AA31" si="121">SUM(T31+X31)</f>
        <v>-23068</v>
      </c>
      <c r="AA31" s="19">
        <f t="shared" si="121"/>
        <v>-827.11</v>
      </c>
      <c r="AB31" s="19"/>
      <c r="AC31" s="19"/>
      <c r="AD31" s="17"/>
      <c r="AE31" s="42" t="s">
        <v>40</v>
      </c>
      <c r="AF31" s="42" t="s">
        <v>42</v>
      </c>
      <c r="AG31" s="43">
        <v>29386</v>
      </c>
      <c r="AH31" s="43">
        <v>232.15</v>
      </c>
      <c r="AI31" s="44">
        <v>67870</v>
      </c>
      <c r="AJ31" s="45">
        <v>2790.81</v>
      </c>
    </row>
    <row r="32" spans="1:36" ht="20.25" customHeight="1">
      <c r="A32" s="5" t="s">
        <v>43</v>
      </c>
      <c r="B32" s="5" t="s">
        <v>27</v>
      </c>
      <c r="C32" s="8">
        <v>327032</v>
      </c>
      <c r="D32" s="9">
        <v>1613.68</v>
      </c>
      <c r="E32" s="8">
        <v>51299</v>
      </c>
      <c r="F32" s="9">
        <v>3312.76</v>
      </c>
      <c r="G32" s="8">
        <v>327032</v>
      </c>
      <c r="H32" s="9">
        <v>1613.68</v>
      </c>
      <c r="I32" s="8">
        <v>51299</v>
      </c>
      <c r="J32" s="9">
        <v>3312.76</v>
      </c>
      <c r="K32" s="10"/>
      <c r="L32" s="11">
        <f t="shared" ref="L32:O32" si="122">SUM(C32+G32)</f>
        <v>654064</v>
      </c>
      <c r="M32" s="12">
        <f t="shared" si="122"/>
        <v>3227.36</v>
      </c>
      <c r="N32" s="11">
        <f t="shared" si="122"/>
        <v>102598</v>
      </c>
      <c r="O32" s="12">
        <f t="shared" si="122"/>
        <v>6625.52</v>
      </c>
      <c r="P32" s="13">
        <f t="shared" si="1"/>
        <v>759889.36</v>
      </c>
      <c r="Q32" s="30">
        <f t="shared" si="2"/>
        <v>9852.880000000001</v>
      </c>
      <c r="R32" s="15">
        <v>441870</v>
      </c>
      <c r="S32" s="15">
        <v>2466.23</v>
      </c>
      <c r="T32" s="16">
        <f t="shared" ref="T32:U32" si="123">R32-L32</f>
        <v>-212194</v>
      </c>
      <c r="U32" s="17">
        <f t="shared" si="123"/>
        <v>-761.13000000000011</v>
      </c>
      <c r="V32" s="15">
        <v>100822</v>
      </c>
      <c r="W32" s="15">
        <v>6502.42</v>
      </c>
      <c r="X32" s="16">
        <f t="shared" ref="X32:Y32" si="124">V32-N32</f>
        <v>-1776</v>
      </c>
      <c r="Y32" s="17">
        <f t="shared" si="124"/>
        <v>-123.10000000000036</v>
      </c>
      <c r="Z32" s="18">
        <f t="shared" ref="Z32:AA32" si="125">SUM(T32+X32)</f>
        <v>-213970</v>
      </c>
      <c r="AA32" s="19">
        <f t="shared" si="125"/>
        <v>-884.23000000000047</v>
      </c>
      <c r="AB32" s="92"/>
      <c r="AC32" s="19"/>
      <c r="AD32" s="17"/>
      <c r="AE32" s="42" t="s">
        <v>125</v>
      </c>
      <c r="AF32" s="42" t="s">
        <v>27</v>
      </c>
      <c r="AG32" s="43">
        <v>654056</v>
      </c>
      <c r="AH32" s="43">
        <v>3163.23</v>
      </c>
      <c r="AI32" s="44">
        <v>102595</v>
      </c>
      <c r="AJ32" s="45">
        <v>6495.03</v>
      </c>
    </row>
    <row r="33" spans="1:36" ht="20.25" hidden="1" customHeight="1">
      <c r="A33" s="5" t="s">
        <v>43</v>
      </c>
      <c r="B33" s="5" t="s">
        <v>63</v>
      </c>
      <c r="C33" s="8">
        <v>291817</v>
      </c>
      <c r="D33" s="9">
        <v>1198.5</v>
      </c>
      <c r="E33" s="8">
        <v>39376</v>
      </c>
      <c r="F33" s="9">
        <v>1858.15</v>
      </c>
      <c r="G33" s="8">
        <v>291817</v>
      </c>
      <c r="H33" s="9">
        <v>1198.5</v>
      </c>
      <c r="I33" s="8">
        <v>39376</v>
      </c>
      <c r="J33" s="9">
        <v>1858.15</v>
      </c>
      <c r="K33" s="10"/>
      <c r="L33" s="11">
        <f t="shared" ref="L33:O33" si="126">SUM(C33+G33)</f>
        <v>583634</v>
      </c>
      <c r="M33" s="12">
        <f t="shared" si="126"/>
        <v>2397</v>
      </c>
      <c r="N33" s="11">
        <f t="shared" si="126"/>
        <v>78752</v>
      </c>
      <c r="O33" s="12">
        <f t="shared" si="126"/>
        <v>3716.3</v>
      </c>
      <c r="P33" s="13">
        <f t="shared" si="1"/>
        <v>664783</v>
      </c>
      <c r="Q33" s="30">
        <f t="shared" si="2"/>
        <v>6113.3</v>
      </c>
      <c r="R33" s="15">
        <v>378122</v>
      </c>
      <c r="S33" s="15">
        <v>1714.64</v>
      </c>
      <c r="T33" s="16">
        <f t="shared" ref="T33:U33" si="127">R33-L33</f>
        <v>-205512</v>
      </c>
      <c r="U33" s="17">
        <f t="shared" si="127"/>
        <v>-682.3599999999999</v>
      </c>
      <c r="V33" s="15">
        <v>77549</v>
      </c>
      <c r="W33" s="15">
        <v>3659.54</v>
      </c>
      <c r="X33" s="16">
        <f t="shared" ref="X33:Y33" si="128">V33-N33</f>
        <v>-1203</v>
      </c>
      <c r="Y33" s="17">
        <f t="shared" si="128"/>
        <v>-56.760000000000218</v>
      </c>
      <c r="Z33" s="18">
        <f t="shared" ref="Z33:AA33" si="129">SUM(T33+X33)</f>
        <v>-206715</v>
      </c>
      <c r="AA33" s="19">
        <f t="shared" si="129"/>
        <v>-739.12000000000012</v>
      </c>
      <c r="AB33" s="19"/>
      <c r="AC33" s="19"/>
      <c r="AD33" s="17"/>
      <c r="AE33" s="42" t="s">
        <v>125</v>
      </c>
      <c r="AF33" s="42" t="s">
        <v>126</v>
      </c>
      <c r="AG33" s="43">
        <v>583631</v>
      </c>
      <c r="AH33" s="43">
        <v>2349.12</v>
      </c>
      <c r="AI33" s="44">
        <v>78751</v>
      </c>
      <c r="AJ33" s="45">
        <v>3643.02</v>
      </c>
    </row>
    <row r="34" spans="1:36" ht="20.25" hidden="1" customHeight="1">
      <c r="A34" s="5" t="s">
        <v>43</v>
      </c>
      <c r="B34" s="5" t="s">
        <v>64</v>
      </c>
      <c r="C34" s="8">
        <v>17608</v>
      </c>
      <c r="D34" s="9">
        <v>158.47</v>
      </c>
      <c r="E34" s="8">
        <v>5961</v>
      </c>
      <c r="F34" s="9">
        <v>476.88</v>
      </c>
      <c r="G34" s="8">
        <v>17608</v>
      </c>
      <c r="H34" s="9">
        <v>158.47</v>
      </c>
      <c r="I34" s="8">
        <v>5961</v>
      </c>
      <c r="J34" s="9">
        <v>476.88</v>
      </c>
      <c r="K34" s="10"/>
      <c r="L34" s="11">
        <f t="shared" ref="L34:O34" si="130">SUM(C34+G34)</f>
        <v>35216</v>
      </c>
      <c r="M34" s="12">
        <f t="shared" si="130"/>
        <v>316.94</v>
      </c>
      <c r="N34" s="11">
        <f t="shared" si="130"/>
        <v>11922</v>
      </c>
      <c r="O34" s="12">
        <f t="shared" si="130"/>
        <v>953.76</v>
      </c>
      <c r="P34" s="13">
        <f t="shared" si="1"/>
        <v>47454.94</v>
      </c>
      <c r="Q34" s="30">
        <f t="shared" si="2"/>
        <v>1270.7</v>
      </c>
      <c r="R34" s="15">
        <v>62535</v>
      </c>
      <c r="S34" s="15">
        <v>562.82000000000005</v>
      </c>
      <c r="T34" s="16">
        <f t="shared" ref="T34:U34" si="131">R34-L34</f>
        <v>27319</v>
      </c>
      <c r="U34" s="17">
        <f t="shared" si="131"/>
        <v>245.88000000000005</v>
      </c>
      <c r="V34" s="15">
        <v>23273</v>
      </c>
      <c r="W34" s="15">
        <v>1861.84</v>
      </c>
      <c r="X34" s="16">
        <f t="shared" ref="X34:Y34" si="132">V34-N34</f>
        <v>11351</v>
      </c>
      <c r="Y34" s="17">
        <f t="shared" si="132"/>
        <v>908.07999999999993</v>
      </c>
      <c r="Z34" s="18">
        <f t="shared" ref="Z34:AA34" si="133">SUM(T34+X34)</f>
        <v>38670</v>
      </c>
      <c r="AA34" s="19">
        <f t="shared" si="133"/>
        <v>1153.96</v>
      </c>
      <c r="AB34" s="19"/>
      <c r="AC34" s="19"/>
      <c r="AD34" s="17"/>
      <c r="AE34" s="42" t="s">
        <v>125</v>
      </c>
      <c r="AF34" s="42" t="s">
        <v>127</v>
      </c>
      <c r="AG34" s="43">
        <v>74883</v>
      </c>
      <c r="AH34" s="43">
        <v>673.95</v>
      </c>
      <c r="AI34" s="44">
        <v>23844</v>
      </c>
      <c r="AJ34" s="45">
        <v>1907.52</v>
      </c>
    </row>
    <row r="35" spans="1:36" ht="20.25" customHeight="1">
      <c r="A35" s="5" t="s">
        <v>128</v>
      </c>
      <c r="B35" s="5" t="s">
        <v>27</v>
      </c>
      <c r="C35" s="8">
        <v>1736365</v>
      </c>
      <c r="D35" s="9">
        <v>6034.87</v>
      </c>
      <c r="E35" s="8">
        <v>117498</v>
      </c>
      <c r="F35" s="9">
        <v>7081.36</v>
      </c>
      <c r="G35" s="8">
        <v>1736365</v>
      </c>
      <c r="H35" s="9">
        <v>6034.87</v>
      </c>
      <c r="I35" s="8">
        <v>117498</v>
      </c>
      <c r="J35" s="9">
        <v>7081.36</v>
      </c>
      <c r="K35" s="10"/>
      <c r="L35" s="11">
        <f t="shared" ref="L35:O35" si="134">SUM(C35+G35)</f>
        <v>3472730</v>
      </c>
      <c r="M35" s="12">
        <f t="shared" si="134"/>
        <v>12069.74</v>
      </c>
      <c r="N35" s="11">
        <f t="shared" si="134"/>
        <v>234996</v>
      </c>
      <c r="O35" s="12">
        <f t="shared" si="134"/>
        <v>14162.72</v>
      </c>
      <c r="P35" s="13">
        <f t="shared" si="1"/>
        <v>3719795.74</v>
      </c>
      <c r="Q35" s="30">
        <f t="shared" si="2"/>
        <v>26232.46</v>
      </c>
      <c r="R35" s="15">
        <v>2765017</v>
      </c>
      <c r="S35" s="15">
        <v>9719.81</v>
      </c>
      <c r="T35" s="16">
        <f t="shared" ref="T35:U35" si="135">R35-L35</f>
        <v>-707713</v>
      </c>
      <c r="U35" s="17">
        <f t="shared" si="135"/>
        <v>-2349.9300000000003</v>
      </c>
      <c r="V35" s="15">
        <v>188264</v>
      </c>
      <c r="W35" s="15">
        <v>11340.4</v>
      </c>
      <c r="X35" s="16">
        <f t="shared" ref="X35:Y35" si="136">V35-N35</f>
        <v>-46732</v>
      </c>
      <c r="Y35" s="17">
        <f t="shared" si="136"/>
        <v>-2822.3199999999997</v>
      </c>
      <c r="Z35" s="18">
        <f t="shared" ref="Z35:AA35" si="137">SUM(T35+X35)</f>
        <v>-754445</v>
      </c>
      <c r="AA35" s="19">
        <f t="shared" si="137"/>
        <v>-5172.25</v>
      </c>
      <c r="AB35" s="92"/>
      <c r="AC35" s="19"/>
      <c r="AD35" s="17"/>
      <c r="AE35" s="42" t="s">
        <v>129</v>
      </c>
      <c r="AF35" s="42" t="s">
        <v>27</v>
      </c>
      <c r="AG35" s="43">
        <v>3472701</v>
      </c>
      <c r="AH35" s="43">
        <v>11831.37</v>
      </c>
      <c r="AI35" s="44">
        <v>237989</v>
      </c>
      <c r="AJ35" s="45">
        <v>13885.34</v>
      </c>
    </row>
    <row r="36" spans="1:36" ht="20.25" hidden="1" customHeight="1">
      <c r="A36" s="5" t="s">
        <v>128</v>
      </c>
      <c r="B36" s="5" t="s">
        <v>41</v>
      </c>
      <c r="C36" s="8">
        <v>1736365</v>
      </c>
      <c r="D36" s="9">
        <v>5845.76</v>
      </c>
      <c r="E36" s="8">
        <v>117498</v>
      </c>
      <c r="F36" s="9">
        <v>6050.57</v>
      </c>
      <c r="G36" s="8">
        <v>1736365</v>
      </c>
      <c r="H36" s="9">
        <v>5845.76</v>
      </c>
      <c r="I36" s="8">
        <v>117498</v>
      </c>
      <c r="J36" s="9">
        <v>6050.57</v>
      </c>
      <c r="K36" s="10"/>
      <c r="L36" s="11">
        <f t="shared" ref="L36:O36" si="138">SUM(C36+G36)</f>
        <v>3472730</v>
      </c>
      <c r="M36" s="12">
        <f t="shared" si="138"/>
        <v>11691.52</v>
      </c>
      <c r="N36" s="11">
        <f t="shared" si="138"/>
        <v>234996</v>
      </c>
      <c r="O36" s="12">
        <f t="shared" si="138"/>
        <v>12101.14</v>
      </c>
      <c r="P36" s="13">
        <f t="shared" si="1"/>
        <v>3719417.52</v>
      </c>
      <c r="Q36" s="30">
        <f t="shared" si="2"/>
        <v>23792.66</v>
      </c>
      <c r="R36" s="15">
        <v>2765017</v>
      </c>
      <c r="S36" s="15">
        <v>9398.9599999999991</v>
      </c>
      <c r="T36" s="16">
        <f t="shared" ref="T36:U36" si="139">R36-L36</f>
        <v>-707713</v>
      </c>
      <c r="U36" s="17">
        <f t="shared" si="139"/>
        <v>-2292.5600000000013</v>
      </c>
      <c r="V36" s="15">
        <v>188264</v>
      </c>
      <c r="W36" s="15">
        <v>9690.68</v>
      </c>
      <c r="X36" s="16">
        <f t="shared" ref="X36:Y36" si="140">V36-N36</f>
        <v>-46732</v>
      </c>
      <c r="Y36" s="17">
        <f t="shared" si="140"/>
        <v>-2410.4599999999991</v>
      </c>
      <c r="Z36" s="18">
        <f t="shared" ref="Z36:AA36" si="141">SUM(T36+X36)</f>
        <v>-754445</v>
      </c>
      <c r="AA36" s="19">
        <f t="shared" si="141"/>
        <v>-4703.0200000000004</v>
      </c>
      <c r="AB36" s="19"/>
      <c r="AC36" s="19"/>
      <c r="AD36" s="17"/>
      <c r="AE36" s="42" t="s">
        <v>129</v>
      </c>
      <c r="AF36" s="42" t="s">
        <v>41</v>
      </c>
      <c r="AG36" s="43">
        <v>3472701</v>
      </c>
      <c r="AH36" s="43">
        <v>11459.81</v>
      </c>
      <c r="AI36" s="44">
        <v>234989</v>
      </c>
      <c r="AJ36" s="45">
        <v>11863.69</v>
      </c>
    </row>
    <row r="37" spans="1:36" ht="20.25" customHeight="1">
      <c r="A37" s="5" t="s">
        <v>46</v>
      </c>
      <c r="B37" s="5" t="s">
        <v>27</v>
      </c>
      <c r="C37" s="8">
        <v>114833</v>
      </c>
      <c r="D37" s="9">
        <v>504.8</v>
      </c>
      <c r="E37" s="8">
        <v>8301</v>
      </c>
      <c r="F37" s="9">
        <v>449.67</v>
      </c>
      <c r="G37" s="8">
        <v>114833</v>
      </c>
      <c r="H37" s="9">
        <v>504.8</v>
      </c>
      <c r="I37" s="8">
        <v>8301</v>
      </c>
      <c r="J37" s="9">
        <v>449.67</v>
      </c>
      <c r="K37" s="10"/>
      <c r="L37" s="11">
        <f t="shared" ref="L37:O37" si="142">SUM(C37+G37)</f>
        <v>229666</v>
      </c>
      <c r="M37" s="12">
        <f t="shared" si="142"/>
        <v>1009.6</v>
      </c>
      <c r="N37" s="11">
        <f t="shared" si="142"/>
        <v>16602</v>
      </c>
      <c r="O37" s="12">
        <f t="shared" si="142"/>
        <v>899.34</v>
      </c>
      <c r="P37" s="13">
        <f t="shared" si="1"/>
        <v>247277.6</v>
      </c>
      <c r="Q37" s="30">
        <f t="shared" si="2"/>
        <v>1908.94</v>
      </c>
      <c r="R37" s="15">
        <v>160816</v>
      </c>
      <c r="S37" s="15">
        <v>708.12</v>
      </c>
      <c r="T37" s="16">
        <f t="shared" ref="T37:U37" si="143">R37-L37</f>
        <v>-68850</v>
      </c>
      <c r="U37" s="17">
        <f t="shared" si="143"/>
        <v>-301.48</v>
      </c>
      <c r="V37" s="15">
        <v>19037</v>
      </c>
      <c r="W37" s="15">
        <v>1031.23</v>
      </c>
      <c r="X37" s="16">
        <f t="shared" ref="X37:Y37" si="144">V37-N37</f>
        <v>2435</v>
      </c>
      <c r="Y37" s="17">
        <f t="shared" si="144"/>
        <v>131.88999999999999</v>
      </c>
      <c r="Z37" s="18">
        <f t="shared" ref="Z37:AA37" si="145">SUM(T37+X37)</f>
        <v>-66415</v>
      </c>
      <c r="AA37" s="19">
        <f t="shared" si="145"/>
        <v>-169.59000000000003</v>
      </c>
      <c r="AB37" s="92"/>
      <c r="AC37" s="19"/>
      <c r="AD37" s="17"/>
      <c r="AE37" s="42" t="s">
        <v>46</v>
      </c>
      <c r="AF37" s="42" t="s">
        <v>27</v>
      </c>
      <c r="AG37" s="43">
        <v>229662</v>
      </c>
      <c r="AH37" s="43">
        <v>989.41</v>
      </c>
      <c r="AI37" s="44">
        <v>16600</v>
      </c>
      <c r="AJ37" s="45">
        <v>881.63</v>
      </c>
    </row>
    <row r="38" spans="1:36" ht="20.25" hidden="1" customHeight="1">
      <c r="A38" s="5" t="s">
        <v>46</v>
      </c>
      <c r="B38" s="5" t="s">
        <v>34</v>
      </c>
      <c r="C38" s="8">
        <v>10686</v>
      </c>
      <c r="D38" s="9">
        <v>128.55000000000001</v>
      </c>
      <c r="E38" s="8">
        <v>0</v>
      </c>
      <c r="F38" s="9">
        <v>0</v>
      </c>
      <c r="G38" s="8">
        <v>10686</v>
      </c>
      <c r="H38" s="9">
        <v>128.55000000000001</v>
      </c>
      <c r="I38" s="8">
        <v>0</v>
      </c>
      <c r="J38" s="9">
        <v>0</v>
      </c>
      <c r="K38" s="10"/>
      <c r="L38" s="11">
        <f t="shared" ref="L38:O38" si="146">SUM(C38+G38)</f>
        <v>21372</v>
      </c>
      <c r="M38" s="12">
        <f t="shared" si="146"/>
        <v>257.10000000000002</v>
      </c>
      <c r="N38" s="11">
        <f t="shared" si="146"/>
        <v>0</v>
      </c>
      <c r="O38" s="12">
        <f t="shared" si="146"/>
        <v>0</v>
      </c>
      <c r="P38" s="13">
        <f t="shared" si="1"/>
        <v>21629.1</v>
      </c>
      <c r="Q38" s="30">
        <f t="shared" si="2"/>
        <v>257.10000000000002</v>
      </c>
      <c r="R38" s="15">
        <v>15084</v>
      </c>
      <c r="S38" s="15">
        <v>181.46</v>
      </c>
      <c r="T38" s="16">
        <f t="shared" ref="T38:U38" si="147">R38-L38</f>
        <v>-6288</v>
      </c>
      <c r="U38" s="17">
        <f t="shared" si="147"/>
        <v>-75.640000000000015</v>
      </c>
      <c r="V38" s="15">
        <v>0</v>
      </c>
      <c r="W38" s="15">
        <v>0</v>
      </c>
      <c r="X38" s="16">
        <f t="shared" ref="X38:Y38" si="148">V38-N38</f>
        <v>0</v>
      </c>
      <c r="Y38" s="17">
        <f t="shared" si="148"/>
        <v>0</v>
      </c>
      <c r="Z38" s="18">
        <f t="shared" ref="Z38:AA38" si="149">SUM(T38+X38)</f>
        <v>-6288</v>
      </c>
      <c r="AA38" s="19">
        <f t="shared" si="149"/>
        <v>-75.640000000000015</v>
      </c>
      <c r="AB38" s="19"/>
      <c r="AC38" s="19"/>
      <c r="AD38" s="17"/>
      <c r="AE38" s="42" t="s">
        <v>46</v>
      </c>
      <c r="AF38" s="42" t="s">
        <v>34</v>
      </c>
      <c r="AG38" s="43">
        <v>21369</v>
      </c>
      <c r="AH38" s="43">
        <v>251.94</v>
      </c>
      <c r="AI38" s="44">
        <v>0</v>
      </c>
      <c r="AJ38" s="45">
        <v>0</v>
      </c>
    </row>
    <row r="39" spans="1:36" ht="20.25" hidden="1" customHeight="1">
      <c r="A39" s="5" t="s">
        <v>46</v>
      </c>
      <c r="B39" s="5" t="s">
        <v>35</v>
      </c>
      <c r="C39" s="8">
        <v>104147</v>
      </c>
      <c r="D39" s="9">
        <v>361.39</v>
      </c>
      <c r="E39" s="8">
        <v>8301</v>
      </c>
      <c r="F39" s="9">
        <v>405.09</v>
      </c>
      <c r="G39" s="8">
        <v>104147</v>
      </c>
      <c r="H39" s="9">
        <v>361.39</v>
      </c>
      <c r="I39" s="8">
        <v>8301</v>
      </c>
      <c r="J39" s="9">
        <v>405.09</v>
      </c>
      <c r="K39" s="10"/>
      <c r="L39" s="11">
        <f t="shared" ref="L39:O39" si="150">SUM(C39+G39)</f>
        <v>208294</v>
      </c>
      <c r="M39" s="12">
        <f t="shared" si="150"/>
        <v>722.78</v>
      </c>
      <c r="N39" s="11">
        <f t="shared" si="150"/>
        <v>16602</v>
      </c>
      <c r="O39" s="12">
        <f t="shared" si="150"/>
        <v>810.18</v>
      </c>
      <c r="P39" s="13">
        <f t="shared" si="1"/>
        <v>225618.78</v>
      </c>
      <c r="Q39" s="30">
        <f t="shared" si="2"/>
        <v>1532.96</v>
      </c>
      <c r="R39" s="15">
        <v>145732</v>
      </c>
      <c r="S39" s="15">
        <v>505.69</v>
      </c>
      <c r="T39" s="16">
        <f t="shared" ref="T39:U39" si="151">R39-L39</f>
        <v>-62562</v>
      </c>
      <c r="U39" s="17">
        <f t="shared" si="151"/>
        <v>-217.08999999999997</v>
      </c>
      <c r="V39" s="15">
        <v>19037</v>
      </c>
      <c r="W39" s="15">
        <v>929.01</v>
      </c>
      <c r="X39" s="16">
        <f t="shared" ref="X39:Y39" si="152">V39-N39</f>
        <v>2435</v>
      </c>
      <c r="Y39" s="17">
        <f t="shared" si="152"/>
        <v>118.83000000000004</v>
      </c>
      <c r="Z39" s="18">
        <f t="shared" ref="Z39:AA39" si="153">SUM(T39+X39)</f>
        <v>-60127</v>
      </c>
      <c r="AA39" s="19">
        <f t="shared" si="153"/>
        <v>-98.259999999999934</v>
      </c>
      <c r="AB39" s="19"/>
      <c r="AC39" s="19"/>
      <c r="AD39" s="17"/>
      <c r="AE39" s="42" t="s">
        <v>46</v>
      </c>
      <c r="AF39" s="42" t="s">
        <v>35</v>
      </c>
      <c r="AG39" s="43">
        <v>208293</v>
      </c>
      <c r="AH39" s="43">
        <v>708.2</v>
      </c>
      <c r="AI39" s="44">
        <v>16000</v>
      </c>
      <c r="AJ39" s="45">
        <v>794.14</v>
      </c>
    </row>
    <row r="40" spans="1:36" ht="20.25" customHeight="1">
      <c r="A40" s="5" t="s">
        <v>130</v>
      </c>
      <c r="B40" s="5" t="s">
        <v>27</v>
      </c>
      <c r="C40" s="8">
        <v>134287</v>
      </c>
      <c r="D40" s="9">
        <v>611.01</v>
      </c>
      <c r="E40" s="8">
        <v>25346</v>
      </c>
      <c r="F40" s="9">
        <v>1220.4100000000001</v>
      </c>
      <c r="G40" s="8">
        <v>134287</v>
      </c>
      <c r="H40" s="9">
        <v>611.01</v>
      </c>
      <c r="I40" s="8">
        <v>25346</v>
      </c>
      <c r="J40" s="9">
        <v>1220.4100000000001</v>
      </c>
      <c r="K40" s="10"/>
      <c r="L40" s="11">
        <f t="shared" ref="L40:O40" si="154">SUM(C40+G40)</f>
        <v>268574</v>
      </c>
      <c r="M40" s="12">
        <f t="shared" si="154"/>
        <v>1222.02</v>
      </c>
      <c r="N40" s="11">
        <f t="shared" si="154"/>
        <v>50692</v>
      </c>
      <c r="O40" s="12">
        <f t="shared" si="154"/>
        <v>2440.8200000000002</v>
      </c>
      <c r="P40" s="13">
        <f t="shared" si="1"/>
        <v>320488.02</v>
      </c>
      <c r="Q40" s="30">
        <f t="shared" si="2"/>
        <v>3662.84</v>
      </c>
      <c r="R40" s="15">
        <v>238620</v>
      </c>
      <c r="S40" s="15">
        <v>1085.72</v>
      </c>
      <c r="T40" s="16">
        <f t="shared" ref="T40:U40" si="155">R40-L40</f>
        <v>-29954</v>
      </c>
      <c r="U40" s="17">
        <f t="shared" si="155"/>
        <v>-136.29999999999995</v>
      </c>
      <c r="V40" s="15">
        <v>51680</v>
      </c>
      <c r="W40" s="15">
        <v>2488.39</v>
      </c>
      <c r="X40" s="16">
        <f t="shared" ref="X40:Y40" si="156">V40-N40</f>
        <v>988</v>
      </c>
      <c r="Y40" s="17">
        <f t="shared" si="156"/>
        <v>47.569999999999709</v>
      </c>
      <c r="Z40" s="18">
        <f t="shared" ref="Z40:AA40" si="157">SUM(T40+X40)</f>
        <v>-28966</v>
      </c>
      <c r="AA40" s="19">
        <f t="shared" si="157"/>
        <v>-88.730000000000246</v>
      </c>
      <c r="AB40" s="92"/>
      <c r="AC40" s="19"/>
      <c r="AD40" s="17"/>
      <c r="AE40" s="42" t="s">
        <v>130</v>
      </c>
      <c r="AF40" s="42" t="s">
        <v>27</v>
      </c>
      <c r="AG40" s="43">
        <v>268573</v>
      </c>
      <c r="AH40" s="43">
        <v>1197.8399999999999</v>
      </c>
      <c r="AI40" s="44">
        <v>50692</v>
      </c>
      <c r="AJ40" s="45">
        <v>2393.17</v>
      </c>
    </row>
    <row r="41" spans="1:36" ht="20.25" hidden="1" customHeight="1">
      <c r="A41" s="5" t="s">
        <v>130</v>
      </c>
      <c r="B41" s="5" t="s">
        <v>30</v>
      </c>
      <c r="C41" s="8">
        <v>134287</v>
      </c>
      <c r="D41" s="9">
        <v>611.01</v>
      </c>
      <c r="E41" s="8">
        <v>25346</v>
      </c>
      <c r="F41" s="9">
        <v>1099.51</v>
      </c>
      <c r="G41" s="8">
        <v>134287</v>
      </c>
      <c r="H41" s="9">
        <v>611.01</v>
      </c>
      <c r="I41" s="8">
        <v>25346</v>
      </c>
      <c r="J41" s="9">
        <v>1099.51</v>
      </c>
      <c r="K41" s="10"/>
      <c r="L41" s="11">
        <f t="shared" ref="L41:O41" si="158">SUM(C41+G41)</f>
        <v>268574</v>
      </c>
      <c r="M41" s="12">
        <f t="shared" si="158"/>
        <v>1222.02</v>
      </c>
      <c r="N41" s="11">
        <f t="shared" si="158"/>
        <v>50692</v>
      </c>
      <c r="O41" s="12">
        <f t="shared" si="158"/>
        <v>2199.02</v>
      </c>
      <c r="P41" s="13">
        <f t="shared" si="1"/>
        <v>320488.02</v>
      </c>
      <c r="Q41" s="30">
        <f t="shared" si="2"/>
        <v>3421.04</v>
      </c>
      <c r="R41" s="15">
        <v>238620</v>
      </c>
      <c r="S41" s="15">
        <v>1085.72</v>
      </c>
      <c r="T41" s="16">
        <f t="shared" ref="T41:U41" si="159">R41-L41</f>
        <v>-29954</v>
      </c>
      <c r="U41" s="17">
        <f t="shared" si="159"/>
        <v>-136.29999999999995</v>
      </c>
      <c r="V41" s="15">
        <v>51680</v>
      </c>
      <c r="W41" s="15">
        <v>2241.88</v>
      </c>
      <c r="X41" s="16">
        <f t="shared" ref="X41:Y41" si="160">V41-N41</f>
        <v>988</v>
      </c>
      <c r="Y41" s="17">
        <f t="shared" si="160"/>
        <v>42.860000000000127</v>
      </c>
      <c r="Z41" s="18">
        <f t="shared" ref="Z41:AA41" si="161">SUM(T41+X41)</f>
        <v>-28966</v>
      </c>
      <c r="AA41" s="19">
        <f t="shared" si="161"/>
        <v>-93.439999999999827</v>
      </c>
      <c r="AB41" s="19"/>
      <c r="AC41" s="19"/>
      <c r="AD41" s="17"/>
      <c r="AE41" s="42" t="s">
        <v>130</v>
      </c>
      <c r="AF41" s="42" t="s">
        <v>30</v>
      </c>
      <c r="AG41" s="43">
        <v>268573</v>
      </c>
      <c r="AH41" s="43">
        <v>1197.8399999999999</v>
      </c>
      <c r="AI41" s="44">
        <v>50692</v>
      </c>
      <c r="AJ41" s="45">
        <v>2155.9299999999998</v>
      </c>
    </row>
    <row r="42" spans="1:36" ht="20.25" customHeight="1">
      <c r="A42" s="5" t="s">
        <v>131</v>
      </c>
      <c r="B42" s="5" t="s">
        <v>27</v>
      </c>
      <c r="C42" s="8">
        <v>1548590</v>
      </c>
      <c r="D42" s="9">
        <v>7451.93</v>
      </c>
      <c r="E42" s="8">
        <v>226169</v>
      </c>
      <c r="F42" s="9">
        <v>12708.84</v>
      </c>
      <c r="G42" s="8">
        <v>1548590</v>
      </c>
      <c r="H42" s="9">
        <v>7451.93</v>
      </c>
      <c r="I42" s="8">
        <v>226169</v>
      </c>
      <c r="J42" s="9">
        <v>12708.84</v>
      </c>
      <c r="K42" s="10"/>
      <c r="L42" s="11">
        <f t="shared" ref="L42:O42" si="162">SUM(C42+G42)</f>
        <v>3097180</v>
      </c>
      <c r="M42" s="12">
        <f t="shared" si="162"/>
        <v>14903.86</v>
      </c>
      <c r="N42" s="11">
        <f t="shared" si="162"/>
        <v>452338</v>
      </c>
      <c r="O42" s="12">
        <f t="shared" si="162"/>
        <v>25417.68</v>
      </c>
      <c r="P42" s="13">
        <f t="shared" si="1"/>
        <v>3564421.86</v>
      </c>
      <c r="Q42" s="30">
        <f t="shared" si="2"/>
        <v>40321.54</v>
      </c>
      <c r="R42" s="15">
        <v>2382027</v>
      </c>
      <c r="S42" s="15">
        <v>11075.28</v>
      </c>
      <c r="T42" s="16">
        <f t="shared" ref="T42:U42" si="163">R42-L42</f>
        <v>-715153</v>
      </c>
      <c r="U42" s="17">
        <f t="shared" si="163"/>
        <v>-3828.58</v>
      </c>
      <c r="V42" s="15">
        <v>383239</v>
      </c>
      <c r="W42" s="15">
        <v>20972.75</v>
      </c>
      <c r="X42" s="16">
        <f t="shared" ref="X42:Y42" si="164">V42-N42</f>
        <v>-69099</v>
      </c>
      <c r="Y42" s="17">
        <f t="shared" si="164"/>
        <v>-4444.93</v>
      </c>
      <c r="Z42" s="18">
        <f t="shared" ref="Z42:AA42" si="165">SUM(T42+X42)</f>
        <v>-784252</v>
      </c>
      <c r="AA42" s="19">
        <f t="shared" si="165"/>
        <v>-8273.51</v>
      </c>
      <c r="AB42" s="92"/>
      <c r="AC42" s="19"/>
      <c r="AD42" s="17"/>
      <c r="AE42" s="42" t="s">
        <v>131</v>
      </c>
      <c r="AF42" s="42" t="s">
        <v>27</v>
      </c>
      <c r="AG42" s="43">
        <v>3097110</v>
      </c>
      <c r="AH42" s="43">
        <v>14602.52</v>
      </c>
      <c r="AI42" s="44">
        <v>452320</v>
      </c>
      <c r="AJ42" s="45">
        <v>24917.77</v>
      </c>
    </row>
    <row r="43" spans="1:36" ht="20.25" hidden="1" customHeight="1">
      <c r="A43" s="5" t="s">
        <v>131</v>
      </c>
      <c r="B43" s="5" t="s">
        <v>41</v>
      </c>
      <c r="C43" s="8">
        <v>1548590</v>
      </c>
      <c r="D43" s="9">
        <v>6867.39</v>
      </c>
      <c r="E43" s="8">
        <v>226169</v>
      </c>
      <c r="F43" s="9">
        <v>10976.13</v>
      </c>
      <c r="G43" s="8">
        <v>1548590</v>
      </c>
      <c r="H43" s="9">
        <v>6867.39</v>
      </c>
      <c r="I43" s="8">
        <v>226169</v>
      </c>
      <c r="J43" s="9">
        <v>10976.13</v>
      </c>
      <c r="K43" s="10"/>
      <c r="L43" s="11">
        <f t="shared" ref="L43:O43" si="166">SUM(C43+G43)</f>
        <v>3097180</v>
      </c>
      <c r="M43" s="12">
        <f t="shared" si="166"/>
        <v>13734.78</v>
      </c>
      <c r="N43" s="11">
        <f t="shared" si="166"/>
        <v>452338</v>
      </c>
      <c r="O43" s="12">
        <f t="shared" si="166"/>
        <v>21952.26</v>
      </c>
      <c r="P43" s="13">
        <f t="shared" si="1"/>
        <v>3563252.78</v>
      </c>
      <c r="Q43" s="30">
        <f t="shared" si="2"/>
        <v>35687.040000000001</v>
      </c>
      <c r="R43" s="15">
        <v>2382027</v>
      </c>
      <c r="S43" s="15">
        <v>10283.719999999999</v>
      </c>
      <c r="T43" s="16">
        <f t="shared" ref="T43:U43" si="167">R43-L43</f>
        <v>-715153</v>
      </c>
      <c r="U43" s="17">
        <f t="shared" si="167"/>
        <v>-3451.0600000000013</v>
      </c>
      <c r="V43" s="15">
        <v>383239</v>
      </c>
      <c r="W43" s="15">
        <v>18195.560000000001</v>
      </c>
      <c r="X43" s="16">
        <f t="shared" ref="X43:Y43" si="168">V43-N43</f>
        <v>-69099</v>
      </c>
      <c r="Y43" s="17">
        <f t="shared" si="168"/>
        <v>-3756.6999999999971</v>
      </c>
      <c r="Z43" s="18">
        <f t="shared" ref="Z43:AA43" si="169">SUM(T43+X43)</f>
        <v>-784252</v>
      </c>
      <c r="AA43" s="19">
        <f t="shared" si="169"/>
        <v>-7207.7599999999984</v>
      </c>
      <c r="AB43" s="19"/>
      <c r="AC43" s="19"/>
      <c r="AD43" s="17"/>
      <c r="AE43" s="42" t="s">
        <v>131</v>
      </c>
      <c r="AF43" s="42" t="s">
        <v>41</v>
      </c>
      <c r="AG43" s="43">
        <v>3097110</v>
      </c>
      <c r="AH43" s="43">
        <v>13457.57</v>
      </c>
      <c r="AI43" s="44">
        <v>452320</v>
      </c>
      <c r="AJ43" s="45">
        <v>21521.02</v>
      </c>
    </row>
    <row r="44" spans="1:36" ht="20.25" customHeight="1">
      <c r="A44" s="5" t="s">
        <v>51</v>
      </c>
      <c r="B44" s="5" t="s">
        <v>27</v>
      </c>
      <c r="C44" s="8">
        <v>1446</v>
      </c>
      <c r="D44" s="9">
        <v>16.27</v>
      </c>
      <c r="E44" s="8">
        <v>3946</v>
      </c>
      <c r="F44" s="9">
        <v>286.08999999999997</v>
      </c>
      <c r="G44" s="8">
        <v>1446</v>
      </c>
      <c r="H44" s="9">
        <v>16.27</v>
      </c>
      <c r="I44" s="8">
        <v>3946</v>
      </c>
      <c r="J44" s="9">
        <v>286.08999999999997</v>
      </c>
      <c r="K44" s="10"/>
      <c r="L44" s="11">
        <f t="shared" ref="L44:O44" si="170">SUM(C44+G44)</f>
        <v>2892</v>
      </c>
      <c r="M44" s="12">
        <f t="shared" si="170"/>
        <v>32.54</v>
      </c>
      <c r="N44" s="11">
        <f t="shared" si="170"/>
        <v>7892</v>
      </c>
      <c r="O44" s="12">
        <f t="shared" si="170"/>
        <v>572.17999999999995</v>
      </c>
      <c r="P44" s="13">
        <f t="shared" si="1"/>
        <v>10816.54</v>
      </c>
      <c r="Q44" s="30">
        <f t="shared" si="2"/>
        <v>604.71999999999991</v>
      </c>
      <c r="R44" s="15">
        <v>8771</v>
      </c>
      <c r="S44" s="15">
        <v>98.67</v>
      </c>
      <c r="T44" s="16">
        <f t="shared" ref="T44:U44" si="171">R44-L44</f>
        <v>5879</v>
      </c>
      <c r="U44" s="17">
        <f t="shared" si="171"/>
        <v>66.13</v>
      </c>
      <c r="V44" s="15">
        <v>9293</v>
      </c>
      <c r="W44" s="15">
        <v>673.74</v>
      </c>
      <c r="X44" s="16">
        <f t="shared" ref="X44:Y44" si="172">V44-N44</f>
        <v>1401</v>
      </c>
      <c r="Y44" s="17">
        <f t="shared" si="172"/>
        <v>101.56000000000006</v>
      </c>
      <c r="Z44" s="18">
        <f t="shared" ref="Z44:AA44" si="173">SUM(T44+X44)</f>
        <v>7280</v>
      </c>
      <c r="AA44" s="19">
        <f t="shared" si="173"/>
        <v>167.69000000000005</v>
      </c>
      <c r="AB44" s="92"/>
      <c r="AC44" s="19"/>
      <c r="AD44" s="17"/>
      <c r="AE44" s="42" t="s">
        <v>51</v>
      </c>
      <c r="AF44" s="42" t="s">
        <v>27</v>
      </c>
      <c r="AG44" s="43">
        <v>1909</v>
      </c>
      <c r="AH44" s="43">
        <v>21.48</v>
      </c>
      <c r="AI44" s="44">
        <v>5211</v>
      </c>
      <c r="AJ44" s="45">
        <v>377.8</v>
      </c>
    </row>
    <row r="45" spans="1:36" ht="20.25" hidden="1" customHeight="1">
      <c r="A45" s="5" t="s">
        <v>51</v>
      </c>
      <c r="B45" s="5" t="s">
        <v>52</v>
      </c>
      <c r="C45" s="8">
        <v>1446</v>
      </c>
      <c r="D45" s="9">
        <v>13.01</v>
      </c>
      <c r="E45" s="8">
        <v>3946</v>
      </c>
      <c r="F45" s="9">
        <v>228.87</v>
      </c>
      <c r="G45" s="8">
        <v>1446</v>
      </c>
      <c r="H45" s="9">
        <v>13.01</v>
      </c>
      <c r="I45" s="8">
        <v>3946</v>
      </c>
      <c r="J45" s="9">
        <v>228.87</v>
      </c>
      <c r="K45" s="10"/>
      <c r="L45" s="11">
        <f t="shared" ref="L45:O45" si="174">SUM(C45+G45)</f>
        <v>2892</v>
      </c>
      <c r="M45" s="12">
        <f t="shared" si="174"/>
        <v>26.02</v>
      </c>
      <c r="N45" s="11">
        <f t="shared" si="174"/>
        <v>7892</v>
      </c>
      <c r="O45" s="12">
        <f t="shared" si="174"/>
        <v>457.74</v>
      </c>
      <c r="P45" s="13">
        <f t="shared" si="1"/>
        <v>10810.02</v>
      </c>
      <c r="Q45" s="30">
        <f t="shared" si="2"/>
        <v>483.76</v>
      </c>
      <c r="R45" s="15">
        <v>8771</v>
      </c>
      <c r="S45" s="15">
        <v>78.94</v>
      </c>
      <c r="T45" s="16">
        <f t="shared" ref="T45:U45" si="175">R45-L45</f>
        <v>5879</v>
      </c>
      <c r="U45" s="17">
        <f t="shared" si="175"/>
        <v>52.92</v>
      </c>
      <c r="V45" s="15">
        <v>9293</v>
      </c>
      <c r="W45" s="15">
        <v>538.99</v>
      </c>
      <c r="X45" s="16">
        <f t="shared" ref="X45:Y45" si="176">V45-N45</f>
        <v>1401</v>
      </c>
      <c r="Y45" s="17">
        <f t="shared" si="176"/>
        <v>81.25</v>
      </c>
      <c r="Z45" s="18">
        <f t="shared" ref="Z45:AA45" si="177">SUM(T45+X45)</f>
        <v>7280</v>
      </c>
      <c r="AA45" s="19">
        <f t="shared" si="177"/>
        <v>134.17000000000002</v>
      </c>
      <c r="AB45" s="19"/>
      <c r="AC45" s="19"/>
      <c r="AD45" s="17"/>
      <c r="AE45" s="42" t="s">
        <v>51</v>
      </c>
      <c r="AF45" s="42" t="s">
        <v>52</v>
      </c>
      <c r="AG45" s="43">
        <v>1909</v>
      </c>
      <c r="AH45" s="45">
        <v>17.18</v>
      </c>
      <c r="AI45" s="44">
        <v>5211</v>
      </c>
      <c r="AJ45" s="45">
        <v>302.24</v>
      </c>
    </row>
    <row r="46" spans="1:36" ht="20.25" customHeight="1">
      <c r="A46" s="5" t="s">
        <v>132</v>
      </c>
      <c r="B46" s="5" t="s">
        <v>27</v>
      </c>
      <c r="C46" s="8">
        <v>0</v>
      </c>
      <c r="D46" s="9">
        <v>0</v>
      </c>
      <c r="E46" s="8">
        <v>0</v>
      </c>
      <c r="F46" s="9">
        <v>0</v>
      </c>
      <c r="G46" s="8">
        <v>0</v>
      </c>
      <c r="H46" s="9">
        <v>0</v>
      </c>
      <c r="I46" s="8">
        <v>0</v>
      </c>
      <c r="J46" s="9">
        <v>0</v>
      </c>
      <c r="K46" s="10"/>
      <c r="L46" s="11">
        <f t="shared" ref="L46:O46" si="178">SUM(C46+G46)</f>
        <v>0</v>
      </c>
      <c r="M46" s="12">
        <f t="shared" si="178"/>
        <v>0</v>
      </c>
      <c r="N46" s="11">
        <f t="shared" si="178"/>
        <v>0</v>
      </c>
      <c r="O46" s="12">
        <f t="shared" si="178"/>
        <v>0</v>
      </c>
      <c r="P46" s="13">
        <f t="shared" si="1"/>
        <v>0</v>
      </c>
      <c r="Q46" s="30">
        <f t="shared" si="2"/>
        <v>0</v>
      </c>
      <c r="R46" s="10">
        <v>18135</v>
      </c>
      <c r="S46" s="10">
        <v>78.34</v>
      </c>
      <c r="T46" s="16">
        <f t="shared" ref="T46:U46" si="179">R46-L46</f>
        <v>18135</v>
      </c>
      <c r="U46" s="17">
        <f t="shared" si="179"/>
        <v>78.34</v>
      </c>
      <c r="V46" s="10">
        <v>2693</v>
      </c>
      <c r="W46" s="10">
        <v>167.56</v>
      </c>
      <c r="X46" s="16">
        <f t="shared" ref="X46:Y46" si="180">V46-N46</f>
        <v>2693</v>
      </c>
      <c r="Y46" s="17">
        <f t="shared" si="180"/>
        <v>167.56</v>
      </c>
      <c r="Z46" s="18">
        <f t="shared" ref="Z46:AA46" si="181">SUM(T46+X46)</f>
        <v>20828</v>
      </c>
      <c r="AA46" s="19">
        <f t="shared" si="181"/>
        <v>245.9</v>
      </c>
      <c r="AB46" s="92"/>
      <c r="AC46" s="19"/>
      <c r="AD46" s="17"/>
      <c r="AE46" s="42" t="s">
        <v>53</v>
      </c>
      <c r="AF46" s="42" t="s">
        <v>27</v>
      </c>
      <c r="AG46" s="43">
        <v>240021</v>
      </c>
      <c r="AH46" s="45">
        <v>1017.69</v>
      </c>
      <c r="AI46" s="44">
        <v>57852</v>
      </c>
      <c r="AJ46" s="45">
        <v>3528.97</v>
      </c>
    </row>
    <row r="47" spans="1:36" ht="20.25" hidden="1" customHeight="1">
      <c r="A47" s="5" t="s">
        <v>132</v>
      </c>
      <c r="B47" s="5" t="s">
        <v>42</v>
      </c>
      <c r="C47" s="8">
        <v>0</v>
      </c>
      <c r="D47" s="9">
        <v>0</v>
      </c>
      <c r="E47" s="8">
        <v>0</v>
      </c>
      <c r="F47" s="9">
        <v>0</v>
      </c>
      <c r="G47" s="8">
        <v>0</v>
      </c>
      <c r="H47" s="9">
        <v>0</v>
      </c>
      <c r="I47" s="8">
        <v>0</v>
      </c>
      <c r="J47" s="9">
        <v>0</v>
      </c>
      <c r="K47" s="10"/>
      <c r="L47" s="11">
        <f t="shared" ref="L47:O47" si="182">SUM(C47+G47)</f>
        <v>0</v>
      </c>
      <c r="M47" s="12">
        <f t="shared" si="182"/>
        <v>0</v>
      </c>
      <c r="N47" s="11">
        <f t="shared" si="182"/>
        <v>0</v>
      </c>
      <c r="O47" s="12">
        <f t="shared" si="182"/>
        <v>0</v>
      </c>
      <c r="P47" s="13">
        <f t="shared" si="1"/>
        <v>0</v>
      </c>
      <c r="Q47" s="30">
        <f t="shared" si="2"/>
        <v>0</v>
      </c>
      <c r="R47" s="10">
        <v>18135</v>
      </c>
      <c r="S47" s="10">
        <v>70.73</v>
      </c>
      <c r="T47" s="16">
        <f t="shared" ref="T47:U47" si="183">R47-L47</f>
        <v>18135</v>
      </c>
      <c r="U47" s="17">
        <f t="shared" si="183"/>
        <v>70.73</v>
      </c>
      <c r="V47" s="10">
        <v>2693</v>
      </c>
      <c r="W47" s="10">
        <v>121.19</v>
      </c>
      <c r="X47" s="16">
        <f t="shared" ref="X47:Y47" si="184">V47-N47</f>
        <v>2693</v>
      </c>
      <c r="Y47" s="17">
        <f t="shared" si="184"/>
        <v>121.19</v>
      </c>
      <c r="Z47" s="18">
        <f t="shared" ref="Z47:AA47" si="185">SUM(T47+X47)</f>
        <v>20828</v>
      </c>
      <c r="AA47" s="19">
        <f t="shared" si="185"/>
        <v>191.92000000000002</v>
      </c>
      <c r="AB47" s="19"/>
      <c r="AC47" s="19"/>
      <c r="AD47" s="17"/>
      <c r="AE47" s="42" t="s">
        <v>53</v>
      </c>
      <c r="AF47" s="42" t="s">
        <v>42</v>
      </c>
      <c r="AG47" s="43">
        <v>240021</v>
      </c>
      <c r="AH47" s="45">
        <v>936.08</v>
      </c>
      <c r="AI47" s="44">
        <v>57852</v>
      </c>
      <c r="AJ47" s="45">
        <v>2603.34</v>
      </c>
    </row>
    <row r="48" spans="1:36" ht="20.25" customHeight="1">
      <c r="A48" s="5" t="s">
        <v>133</v>
      </c>
      <c r="B48" s="5" t="s">
        <v>27</v>
      </c>
      <c r="C48" s="8">
        <v>100429</v>
      </c>
      <c r="D48" s="9">
        <v>335.84</v>
      </c>
      <c r="E48" s="8">
        <v>18452</v>
      </c>
      <c r="F48" s="9">
        <v>716.86</v>
      </c>
      <c r="G48" s="8">
        <v>100429</v>
      </c>
      <c r="H48" s="9">
        <v>335.84</v>
      </c>
      <c r="I48" s="8">
        <v>18452</v>
      </c>
      <c r="J48" s="9">
        <v>716.86</v>
      </c>
      <c r="K48" s="10"/>
      <c r="L48" s="11">
        <f t="shared" ref="L48:O48" si="186">SUM(C48+G48)</f>
        <v>200858</v>
      </c>
      <c r="M48" s="12">
        <f t="shared" si="186"/>
        <v>671.68</v>
      </c>
      <c r="N48" s="11">
        <f t="shared" si="186"/>
        <v>36904</v>
      </c>
      <c r="O48" s="12">
        <f t="shared" si="186"/>
        <v>1433.72</v>
      </c>
      <c r="P48" s="13">
        <f t="shared" si="1"/>
        <v>238433.68</v>
      </c>
      <c r="Q48" s="30">
        <f t="shared" si="2"/>
        <v>2105.4</v>
      </c>
      <c r="R48" s="15">
        <v>189530</v>
      </c>
      <c r="S48" s="15">
        <v>641.97</v>
      </c>
      <c r="T48" s="16">
        <f t="shared" ref="T48:U48" si="187">R48-L48</f>
        <v>-11328</v>
      </c>
      <c r="U48" s="17">
        <f t="shared" si="187"/>
        <v>-29.709999999999923</v>
      </c>
      <c r="V48" s="15">
        <v>55845</v>
      </c>
      <c r="W48" s="15">
        <v>2169.58</v>
      </c>
      <c r="X48" s="16">
        <f t="shared" ref="X48:Y48" si="188">V48-N48</f>
        <v>18941</v>
      </c>
      <c r="Y48" s="17">
        <f t="shared" si="188"/>
        <v>735.8599999999999</v>
      </c>
      <c r="Z48" s="18">
        <f t="shared" ref="Z48:AA48" si="189">SUM(T48+X48)</f>
        <v>7613</v>
      </c>
      <c r="AA48" s="19">
        <f t="shared" si="189"/>
        <v>706.15</v>
      </c>
      <c r="AB48" s="92"/>
      <c r="AC48" s="19"/>
      <c r="AD48" s="17"/>
      <c r="AE48" s="42" t="s">
        <v>53</v>
      </c>
      <c r="AF48" s="42" t="s">
        <v>116</v>
      </c>
      <c r="AG48" s="43"/>
      <c r="AH48" s="45"/>
      <c r="AI48" s="44"/>
      <c r="AJ48" s="45"/>
    </row>
    <row r="49" spans="1:36" ht="20.25" hidden="1" customHeight="1">
      <c r="A49" s="5" t="s">
        <v>133</v>
      </c>
      <c r="B49" s="5" t="s">
        <v>35</v>
      </c>
      <c r="C49" s="8">
        <v>100429</v>
      </c>
      <c r="D49" s="9">
        <v>329.77</v>
      </c>
      <c r="E49" s="8">
        <v>18452</v>
      </c>
      <c r="F49" s="9">
        <v>645.82000000000005</v>
      </c>
      <c r="G49" s="8">
        <v>100429</v>
      </c>
      <c r="H49" s="9">
        <v>329.77</v>
      </c>
      <c r="I49" s="8">
        <v>18452</v>
      </c>
      <c r="J49" s="9">
        <v>645.82000000000005</v>
      </c>
      <c r="K49" s="10"/>
      <c r="L49" s="11">
        <f t="shared" ref="L49:O49" si="190">SUM(C49+G49)</f>
        <v>200858</v>
      </c>
      <c r="M49" s="12">
        <f t="shared" si="190"/>
        <v>659.54</v>
      </c>
      <c r="N49" s="11">
        <f t="shared" si="190"/>
        <v>36904</v>
      </c>
      <c r="O49" s="12">
        <f t="shared" si="190"/>
        <v>1291.6400000000001</v>
      </c>
      <c r="P49" s="13">
        <f t="shared" si="1"/>
        <v>238421.54</v>
      </c>
      <c r="Q49" s="30">
        <f t="shared" si="2"/>
        <v>1951.18</v>
      </c>
      <c r="R49" s="15">
        <v>189530</v>
      </c>
      <c r="S49" s="15">
        <v>627.08000000000004</v>
      </c>
      <c r="T49" s="16">
        <f t="shared" ref="T49:U49" si="191">R49-L49</f>
        <v>-11328</v>
      </c>
      <c r="U49" s="17">
        <f t="shared" si="191"/>
        <v>-32.459999999999923</v>
      </c>
      <c r="V49" s="15">
        <v>55845</v>
      </c>
      <c r="W49" s="15">
        <v>1954.58</v>
      </c>
      <c r="X49" s="16">
        <f t="shared" ref="X49:Y49" si="192">V49-N49</f>
        <v>18941</v>
      </c>
      <c r="Y49" s="17">
        <f t="shared" si="192"/>
        <v>662.93999999999983</v>
      </c>
      <c r="Z49" s="18">
        <f t="shared" ref="Z49:AA49" si="193">SUM(T49+X49)</f>
        <v>7613</v>
      </c>
      <c r="AA49" s="19">
        <f t="shared" si="193"/>
        <v>630.4799999999999</v>
      </c>
      <c r="AB49" s="19"/>
      <c r="AC49" s="19"/>
      <c r="AD49" s="17"/>
      <c r="AE49" s="42" t="s">
        <v>53</v>
      </c>
      <c r="AF49" s="42" t="s">
        <v>116</v>
      </c>
      <c r="AG49" s="43"/>
      <c r="AH49" s="45"/>
      <c r="AI49" s="44"/>
      <c r="AJ49" s="45"/>
    </row>
    <row r="50" spans="1:36" ht="20.25" customHeight="1">
      <c r="A50" s="5" t="s">
        <v>54</v>
      </c>
      <c r="B50" s="5" t="s">
        <v>27</v>
      </c>
      <c r="C50" s="8">
        <v>1296084</v>
      </c>
      <c r="D50" s="9">
        <v>5861.81</v>
      </c>
      <c r="E50" s="8">
        <v>35027</v>
      </c>
      <c r="F50" s="9">
        <v>1460.98</v>
      </c>
      <c r="G50" s="8">
        <v>1296084</v>
      </c>
      <c r="H50" s="9">
        <v>5861.81</v>
      </c>
      <c r="I50" s="8">
        <v>35027</v>
      </c>
      <c r="J50" s="9">
        <v>1460.98</v>
      </c>
      <c r="K50" s="10"/>
      <c r="L50" s="11">
        <f t="shared" ref="L50:O50" si="194">SUM(C50+G50)</f>
        <v>2592168</v>
      </c>
      <c r="M50" s="12">
        <f t="shared" si="194"/>
        <v>11723.62</v>
      </c>
      <c r="N50" s="11">
        <f t="shared" si="194"/>
        <v>70054</v>
      </c>
      <c r="O50" s="12">
        <f t="shared" si="194"/>
        <v>2921.96</v>
      </c>
      <c r="P50" s="13">
        <f t="shared" si="1"/>
        <v>2673945.62</v>
      </c>
      <c r="Q50" s="30">
        <f t="shared" si="2"/>
        <v>14645.580000000002</v>
      </c>
      <c r="R50" s="15">
        <v>1893663</v>
      </c>
      <c r="S50" s="15">
        <v>8832.1200000000008</v>
      </c>
      <c r="T50" s="16">
        <f t="shared" ref="T50:U50" si="195">R50-L50</f>
        <v>-698505</v>
      </c>
      <c r="U50" s="17">
        <f t="shared" si="195"/>
        <v>-2891.5</v>
      </c>
      <c r="V50" s="15">
        <v>60820</v>
      </c>
      <c r="W50" s="15">
        <v>2536.8000000000002</v>
      </c>
      <c r="X50" s="16">
        <f t="shared" ref="X50:Y50" si="196">V50-N50</f>
        <v>-9234</v>
      </c>
      <c r="Y50" s="17">
        <f t="shared" si="196"/>
        <v>-385.15999999999985</v>
      </c>
      <c r="Z50" s="18">
        <f t="shared" ref="Z50:AA50" si="197">SUM(T50+X50)</f>
        <v>-707739</v>
      </c>
      <c r="AA50" s="19">
        <f t="shared" si="197"/>
        <v>-3276.66</v>
      </c>
      <c r="AB50" s="92"/>
      <c r="AC50" s="19"/>
      <c r="AD50" s="17"/>
      <c r="AE50" s="42" t="s">
        <v>54</v>
      </c>
      <c r="AF50" s="42" t="s">
        <v>27</v>
      </c>
      <c r="AG50" s="43">
        <v>2592158</v>
      </c>
      <c r="AH50" s="45">
        <v>11494.83</v>
      </c>
      <c r="AI50" s="44">
        <v>70052</v>
      </c>
      <c r="AJ50" s="45">
        <v>2864.43</v>
      </c>
    </row>
    <row r="51" spans="1:36" ht="20.25" hidden="1" customHeight="1">
      <c r="A51" s="5" t="s">
        <v>54</v>
      </c>
      <c r="B51" s="5" t="s">
        <v>30</v>
      </c>
      <c r="C51" s="8">
        <v>1296084</v>
      </c>
      <c r="D51" s="9">
        <v>5731.85</v>
      </c>
      <c r="E51" s="8">
        <v>35027</v>
      </c>
      <c r="F51" s="9">
        <v>1316.31</v>
      </c>
      <c r="G51" s="8">
        <v>1296084</v>
      </c>
      <c r="H51" s="9">
        <v>5731.85</v>
      </c>
      <c r="I51" s="8">
        <v>35027</v>
      </c>
      <c r="J51" s="9">
        <v>1316.31</v>
      </c>
      <c r="K51" s="10"/>
      <c r="L51" s="11">
        <f t="shared" ref="L51:O51" si="198">SUM(C51+G51)</f>
        <v>2592168</v>
      </c>
      <c r="M51" s="12">
        <f t="shared" si="198"/>
        <v>11463.7</v>
      </c>
      <c r="N51" s="11">
        <f t="shared" si="198"/>
        <v>70054</v>
      </c>
      <c r="O51" s="12">
        <f t="shared" si="198"/>
        <v>2632.62</v>
      </c>
      <c r="P51" s="13">
        <f t="shared" si="1"/>
        <v>2673685.7000000002</v>
      </c>
      <c r="Q51" s="30">
        <f t="shared" si="2"/>
        <v>14096.32</v>
      </c>
      <c r="R51" s="15">
        <v>1893663</v>
      </c>
      <c r="S51" s="15">
        <v>8555.7900000000009</v>
      </c>
      <c r="T51" s="16">
        <f t="shared" ref="T51:U51" si="199">R51-L51</f>
        <v>-698505</v>
      </c>
      <c r="U51" s="17">
        <f t="shared" si="199"/>
        <v>-2907.91</v>
      </c>
      <c r="V51" s="15">
        <v>60820</v>
      </c>
      <c r="W51" s="15">
        <v>2285.62</v>
      </c>
      <c r="X51" s="16">
        <f t="shared" ref="X51:Y51" si="200">V51-N51</f>
        <v>-9234</v>
      </c>
      <c r="Y51" s="17">
        <f t="shared" si="200"/>
        <v>-347</v>
      </c>
      <c r="Z51" s="18">
        <f t="shared" ref="Z51:AA51" si="201">SUM(T51+X51)</f>
        <v>-707739</v>
      </c>
      <c r="AA51" s="19">
        <f t="shared" si="201"/>
        <v>-3254.91</v>
      </c>
      <c r="AB51" s="19"/>
      <c r="AC51" s="19"/>
      <c r="AD51" s="17"/>
      <c r="AE51" s="42" t="s">
        <v>54</v>
      </c>
      <c r="AF51" s="42" t="s">
        <v>30</v>
      </c>
      <c r="AG51" s="43">
        <v>2592158</v>
      </c>
      <c r="AH51" s="45">
        <v>11239.88</v>
      </c>
      <c r="AI51" s="44">
        <v>70052</v>
      </c>
      <c r="AJ51" s="45">
        <v>2580.7199999999998</v>
      </c>
    </row>
    <row r="52" spans="1:36" ht="20.25" customHeight="1">
      <c r="A52" s="5" t="s">
        <v>55</v>
      </c>
      <c r="B52" s="5" t="s">
        <v>27</v>
      </c>
      <c r="C52" s="8">
        <v>157431</v>
      </c>
      <c r="D52" s="9">
        <v>548.20000000000005</v>
      </c>
      <c r="E52" s="8">
        <v>69284</v>
      </c>
      <c r="F52" s="9">
        <v>3753.48</v>
      </c>
      <c r="G52" s="8">
        <v>157431</v>
      </c>
      <c r="H52" s="9">
        <v>548.20000000000005</v>
      </c>
      <c r="I52" s="8">
        <v>69284</v>
      </c>
      <c r="J52" s="9">
        <v>3753.48</v>
      </c>
      <c r="K52" s="10"/>
      <c r="L52" s="11">
        <f t="shared" ref="L52:O52" si="202">SUM(C52+G52)</f>
        <v>314862</v>
      </c>
      <c r="M52" s="12">
        <f t="shared" si="202"/>
        <v>1096.4000000000001</v>
      </c>
      <c r="N52" s="11">
        <f t="shared" si="202"/>
        <v>138568</v>
      </c>
      <c r="O52" s="12">
        <f t="shared" si="202"/>
        <v>7506.96</v>
      </c>
      <c r="P52" s="13">
        <f t="shared" si="1"/>
        <v>454526.4</v>
      </c>
      <c r="Q52" s="30">
        <f t="shared" si="2"/>
        <v>8603.36</v>
      </c>
      <c r="R52" s="15">
        <v>229643</v>
      </c>
      <c r="S52" s="15">
        <v>800.24</v>
      </c>
      <c r="T52" s="16">
        <f t="shared" ref="T52:U52" si="203">R52-L52</f>
        <v>-85219</v>
      </c>
      <c r="U52" s="17">
        <f t="shared" si="203"/>
        <v>-296.16000000000008</v>
      </c>
      <c r="V52" s="15">
        <v>131124</v>
      </c>
      <c r="W52" s="15">
        <v>7103.41</v>
      </c>
      <c r="X52" s="16">
        <f t="shared" ref="X52:Y52" si="204">V52-N52</f>
        <v>-7444</v>
      </c>
      <c r="Y52" s="17">
        <f t="shared" si="204"/>
        <v>-403.55000000000018</v>
      </c>
      <c r="Z52" s="18">
        <f t="shared" ref="Z52:AA52" si="205">SUM(T52+X52)</f>
        <v>-92663</v>
      </c>
      <c r="AA52" s="19">
        <f t="shared" si="205"/>
        <v>-699.71000000000026</v>
      </c>
      <c r="AB52" s="92"/>
      <c r="AC52" s="19"/>
      <c r="AD52" s="17"/>
      <c r="AE52" s="42" t="s">
        <v>55</v>
      </c>
      <c r="AF52" s="42" t="s">
        <v>27</v>
      </c>
      <c r="AG52" s="43">
        <v>314856</v>
      </c>
      <c r="AH52" s="45">
        <v>1074.26</v>
      </c>
      <c r="AI52" s="44">
        <v>138566</v>
      </c>
      <c r="AJ52" s="45">
        <v>7359.9</v>
      </c>
    </row>
    <row r="53" spans="1:36" ht="20.25" hidden="1" customHeight="1">
      <c r="A53" s="5" t="s">
        <v>55</v>
      </c>
      <c r="B53" s="5" t="s">
        <v>35</v>
      </c>
      <c r="C53" s="8">
        <v>157431</v>
      </c>
      <c r="D53" s="9">
        <v>546.29</v>
      </c>
      <c r="E53" s="8">
        <v>69284</v>
      </c>
      <c r="F53" s="9">
        <v>3381.32</v>
      </c>
      <c r="G53" s="8">
        <v>157431</v>
      </c>
      <c r="H53" s="9">
        <v>546.29</v>
      </c>
      <c r="I53" s="8">
        <v>69284</v>
      </c>
      <c r="J53" s="9">
        <v>3381.32</v>
      </c>
      <c r="K53" s="10"/>
      <c r="L53" s="11">
        <f t="shared" ref="L53:O53" si="206">SUM(C53+G53)</f>
        <v>314862</v>
      </c>
      <c r="M53" s="12">
        <f t="shared" si="206"/>
        <v>1092.58</v>
      </c>
      <c r="N53" s="11">
        <f t="shared" si="206"/>
        <v>138568</v>
      </c>
      <c r="O53" s="12">
        <f t="shared" si="206"/>
        <v>6762.64</v>
      </c>
      <c r="P53" s="13">
        <f t="shared" si="1"/>
        <v>454522.58</v>
      </c>
      <c r="Q53" s="30">
        <f t="shared" si="2"/>
        <v>7855.22</v>
      </c>
      <c r="R53" s="15">
        <v>229643</v>
      </c>
      <c r="S53" s="15">
        <v>796.86</v>
      </c>
      <c r="T53" s="16">
        <f t="shared" ref="T53:U53" si="207">R53-L53</f>
        <v>-85219</v>
      </c>
      <c r="U53" s="17">
        <f t="shared" si="207"/>
        <v>-295.71999999999991</v>
      </c>
      <c r="V53" s="15">
        <v>131124</v>
      </c>
      <c r="W53" s="15">
        <v>6399.15</v>
      </c>
      <c r="X53" s="16">
        <f t="shared" ref="X53:Y53" si="208">V53-N53</f>
        <v>-7444</v>
      </c>
      <c r="Y53" s="17">
        <f t="shared" si="208"/>
        <v>-363.49000000000069</v>
      </c>
      <c r="Z53" s="18">
        <f t="shared" ref="Z53:AA53" si="209">SUM(T53+X53)</f>
        <v>-92663</v>
      </c>
      <c r="AA53" s="19">
        <f t="shared" si="209"/>
        <v>-659.2100000000006</v>
      </c>
      <c r="AB53" s="19"/>
      <c r="AC53" s="19"/>
      <c r="AD53" s="17"/>
      <c r="AE53" s="42" t="s">
        <v>55</v>
      </c>
      <c r="AF53" s="42" t="s">
        <v>35</v>
      </c>
      <c r="AG53" s="43">
        <v>314856</v>
      </c>
      <c r="AH53" s="45">
        <v>1070.51</v>
      </c>
      <c r="AI53" s="44">
        <v>138566</v>
      </c>
      <c r="AJ53" s="45">
        <v>6629.47</v>
      </c>
    </row>
    <row r="54" spans="1:36" ht="20.25" customHeight="1">
      <c r="A54" s="5" t="s">
        <v>56</v>
      </c>
      <c r="B54" s="5" t="s">
        <v>27</v>
      </c>
      <c r="C54" s="8">
        <v>10861</v>
      </c>
      <c r="D54" s="9">
        <v>130.77000000000001</v>
      </c>
      <c r="E54" s="8">
        <v>4699</v>
      </c>
      <c r="F54" s="9">
        <v>452.51</v>
      </c>
      <c r="G54" s="8">
        <v>10861</v>
      </c>
      <c r="H54" s="9">
        <v>130.77000000000001</v>
      </c>
      <c r="I54" s="8">
        <v>4699</v>
      </c>
      <c r="J54" s="9">
        <v>452.51</v>
      </c>
      <c r="K54" s="10"/>
      <c r="L54" s="11">
        <f t="shared" ref="L54:O54" si="210">SUM(C54+G54)</f>
        <v>21722</v>
      </c>
      <c r="M54" s="12">
        <f t="shared" si="210"/>
        <v>261.54000000000002</v>
      </c>
      <c r="N54" s="11">
        <f t="shared" si="210"/>
        <v>9398</v>
      </c>
      <c r="O54" s="12">
        <f t="shared" si="210"/>
        <v>905.02</v>
      </c>
      <c r="P54" s="13">
        <f t="shared" si="1"/>
        <v>31381.54</v>
      </c>
      <c r="Q54" s="30">
        <f t="shared" si="2"/>
        <v>1166.56</v>
      </c>
      <c r="R54" s="15">
        <v>13417</v>
      </c>
      <c r="S54" s="15">
        <v>161.54</v>
      </c>
      <c r="T54" s="16">
        <f t="shared" ref="T54:U54" si="211">R54-L54</f>
        <v>-8305</v>
      </c>
      <c r="U54" s="17">
        <f t="shared" si="211"/>
        <v>-100.00000000000003</v>
      </c>
      <c r="V54" s="15">
        <v>36236</v>
      </c>
      <c r="W54" s="15">
        <v>311.63</v>
      </c>
      <c r="X54" s="16">
        <f t="shared" ref="X54:Y54" si="212">V54-N54</f>
        <v>26838</v>
      </c>
      <c r="Y54" s="17">
        <f t="shared" si="212"/>
        <v>-593.39</v>
      </c>
      <c r="Z54" s="18">
        <f t="shared" ref="Z54:AA54" si="213">SUM(T54+X54)</f>
        <v>18533</v>
      </c>
      <c r="AA54" s="19">
        <f t="shared" si="213"/>
        <v>-693.39</v>
      </c>
      <c r="AB54" s="92"/>
      <c r="AC54" s="19"/>
      <c r="AD54" s="17"/>
      <c r="AE54" s="42" t="s">
        <v>56</v>
      </c>
      <c r="AF54" s="42" t="s">
        <v>27</v>
      </c>
      <c r="AG54" s="43">
        <v>21722</v>
      </c>
      <c r="AH54" s="45">
        <v>256.32</v>
      </c>
      <c r="AI54" s="44">
        <v>9397</v>
      </c>
      <c r="AJ54" s="45">
        <v>887.17</v>
      </c>
    </row>
    <row r="55" spans="1:36" ht="20.25" hidden="1" customHeight="1">
      <c r="A55" s="5" t="s">
        <v>56</v>
      </c>
      <c r="B55" s="5" t="s">
        <v>52</v>
      </c>
      <c r="C55" s="8">
        <v>10861</v>
      </c>
      <c r="D55" s="9">
        <v>117.73</v>
      </c>
      <c r="E55" s="8">
        <v>4699</v>
      </c>
      <c r="F55" s="9">
        <v>407.69</v>
      </c>
      <c r="G55" s="8">
        <v>10861</v>
      </c>
      <c r="H55" s="9">
        <v>117.73</v>
      </c>
      <c r="I55" s="8">
        <v>4699</v>
      </c>
      <c r="J55" s="9">
        <v>407.69</v>
      </c>
      <c r="K55" s="10"/>
      <c r="L55" s="11">
        <f t="shared" ref="L55:O55" si="214">SUM(C55+G55)</f>
        <v>21722</v>
      </c>
      <c r="M55" s="12">
        <f t="shared" si="214"/>
        <v>235.46</v>
      </c>
      <c r="N55" s="11">
        <f t="shared" si="214"/>
        <v>9398</v>
      </c>
      <c r="O55" s="12">
        <f t="shared" si="214"/>
        <v>815.38</v>
      </c>
      <c r="P55" s="13">
        <f t="shared" si="1"/>
        <v>31355.46</v>
      </c>
      <c r="Q55" s="30">
        <f t="shared" si="2"/>
        <v>1050.8399999999999</v>
      </c>
      <c r="R55" s="15">
        <v>13417</v>
      </c>
      <c r="S55" s="15">
        <v>145.44</v>
      </c>
      <c r="T55" s="16">
        <f t="shared" ref="T55:U55" si="215">R55-L55</f>
        <v>-8305</v>
      </c>
      <c r="U55" s="17">
        <f t="shared" si="215"/>
        <v>-90.02000000000001</v>
      </c>
      <c r="V55" s="15">
        <v>3236</v>
      </c>
      <c r="W55" s="15">
        <v>280.76</v>
      </c>
      <c r="X55" s="16">
        <f t="shared" ref="X55:Y55" si="216">V55-N55</f>
        <v>-6162</v>
      </c>
      <c r="Y55" s="17">
        <f t="shared" si="216"/>
        <v>-534.62</v>
      </c>
      <c r="Z55" s="18">
        <f t="shared" ref="Z55:AA55" si="217">SUM(T55+X55)</f>
        <v>-14467</v>
      </c>
      <c r="AA55" s="19">
        <f t="shared" si="217"/>
        <v>-624.64</v>
      </c>
      <c r="AB55" s="19"/>
      <c r="AC55" s="19"/>
      <c r="AD55" s="17"/>
      <c r="AE55" s="42" t="s">
        <v>56</v>
      </c>
      <c r="AF55" s="42" t="s">
        <v>52</v>
      </c>
      <c r="AG55" s="43">
        <v>21722</v>
      </c>
      <c r="AH55" s="45">
        <v>230.9</v>
      </c>
      <c r="AI55" s="44">
        <v>9397</v>
      </c>
      <c r="AJ55" s="45">
        <v>799.31</v>
      </c>
    </row>
    <row r="56" spans="1:36" ht="20.25" customHeight="1">
      <c r="A56" s="5" t="s">
        <v>134</v>
      </c>
      <c r="B56" s="5" t="s">
        <v>27</v>
      </c>
      <c r="C56" s="8">
        <v>0</v>
      </c>
      <c r="D56" s="9">
        <v>0</v>
      </c>
      <c r="E56" s="8">
        <v>0</v>
      </c>
      <c r="F56" s="9">
        <v>0</v>
      </c>
      <c r="G56" s="8">
        <v>0</v>
      </c>
      <c r="H56" s="9">
        <v>0</v>
      </c>
      <c r="I56" s="8">
        <v>0</v>
      </c>
      <c r="J56" s="9">
        <v>0</v>
      </c>
      <c r="K56" s="10"/>
      <c r="L56" s="11">
        <f t="shared" ref="L56:O56" si="218">SUM(C56+G56)</f>
        <v>0</v>
      </c>
      <c r="M56" s="12">
        <f t="shared" si="218"/>
        <v>0</v>
      </c>
      <c r="N56" s="11">
        <f t="shared" si="218"/>
        <v>0</v>
      </c>
      <c r="O56" s="12">
        <f t="shared" si="218"/>
        <v>0</v>
      </c>
      <c r="P56" s="13">
        <f t="shared" si="1"/>
        <v>0</v>
      </c>
      <c r="Q56" s="30">
        <f t="shared" si="2"/>
        <v>0</v>
      </c>
      <c r="R56" s="10">
        <v>13650</v>
      </c>
      <c r="S56" s="10">
        <v>129.6</v>
      </c>
      <c r="T56" s="16">
        <f t="shared" ref="T56:U56" si="219">R56-L56</f>
        <v>13650</v>
      </c>
      <c r="U56" s="17">
        <f t="shared" si="219"/>
        <v>129.6</v>
      </c>
      <c r="V56" s="10">
        <v>171</v>
      </c>
      <c r="W56" s="10">
        <v>18.600000000000001</v>
      </c>
      <c r="X56" s="16">
        <f t="shared" ref="X56:Y56" si="220">V56-N56</f>
        <v>171</v>
      </c>
      <c r="Y56" s="17">
        <f t="shared" si="220"/>
        <v>18.600000000000001</v>
      </c>
      <c r="Z56" s="18">
        <f t="shared" ref="Z56:AA56" si="221">SUM(T56+X56)</f>
        <v>13821</v>
      </c>
      <c r="AA56" s="19">
        <f t="shared" si="221"/>
        <v>148.19999999999999</v>
      </c>
      <c r="AB56" s="92"/>
      <c r="AC56" s="19"/>
      <c r="AD56" s="17"/>
      <c r="AE56" s="42" t="s">
        <v>57</v>
      </c>
      <c r="AF56" s="42" t="s">
        <v>27</v>
      </c>
      <c r="AG56" s="43">
        <v>368365</v>
      </c>
      <c r="AH56" s="45">
        <v>1468.8</v>
      </c>
      <c r="AI56" s="44">
        <v>26127</v>
      </c>
      <c r="AJ56" s="45">
        <v>1387.6</v>
      </c>
    </row>
    <row r="57" spans="1:36" ht="20.25" hidden="1" customHeight="1">
      <c r="A57" s="5" t="s">
        <v>134</v>
      </c>
      <c r="B57" s="5" t="s">
        <v>35</v>
      </c>
      <c r="C57" s="8">
        <v>0</v>
      </c>
      <c r="D57" s="9">
        <v>0</v>
      </c>
      <c r="E57" s="8">
        <v>0</v>
      </c>
      <c r="F57" s="9">
        <v>0</v>
      </c>
      <c r="G57" s="8">
        <v>0</v>
      </c>
      <c r="H57" s="9">
        <v>0</v>
      </c>
      <c r="I57" s="8">
        <v>0</v>
      </c>
      <c r="J57" s="9">
        <v>0</v>
      </c>
      <c r="K57" s="10"/>
      <c r="L57" s="11">
        <f t="shared" ref="L57:O57" si="222">SUM(C57+G57)</f>
        <v>0</v>
      </c>
      <c r="M57" s="12">
        <f t="shared" si="222"/>
        <v>0</v>
      </c>
      <c r="N57" s="11">
        <f t="shared" si="222"/>
        <v>0</v>
      </c>
      <c r="O57" s="12">
        <f t="shared" si="222"/>
        <v>0</v>
      </c>
      <c r="P57" s="13">
        <f t="shared" si="1"/>
        <v>0</v>
      </c>
      <c r="Q57" s="30">
        <f t="shared" si="2"/>
        <v>0</v>
      </c>
      <c r="R57" s="10">
        <v>13650</v>
      </c>
      <c r="S57" s="10">
        <v>115.12</v>
      </c>
      <c r="T57" s="16">
        <f t="shared" ref="T57:U57" si="223">R57-L57</f>
        <v>13650</v>
      </c>
      <c r="U57" s="17">
        <f t="shared" si="223"/>
        <v>115.12</v>
      </c>
      <c r="V57" s="10">
        <v>171</v>
      </c>
      <c r="W57" s="10">
        <v>16.75</v>
      </c>
      <c r="X57" s="16">
        <f t="shared" ref="X57:Y57" si="224">V57-N57</f>
        <v>171</v>
      </c>
      <c r="Y57" s="17">
        <f t="shared" si="224"/>
        <v>16.75</v>
      </c>
      <c r="Z57" s="18">
        <f t="shared" ref="Z57:AA57" si="225">SUM(T57+X57)</f>
        <v>13821</v>
      </c>
      <c r="AA57" s="19">
        <f t="shared" si="225"/>
        <v>131.87</v>
      </c>
      <c r="AB57" s="19"/>
      <c r="AC57" s="19"/>
      <c r="AD57" s="17"/>
      <c r="AE57" s="42" t="s">
        <v>57</v>
      </c>
      <c r="AF57" s="42" t="s">
        <v>35</v>
      </c>
      <c r="AG57" s="43">
        <v>368365</v>
      </c>
      <c r="AH57" s="45">
        <v>1377.96</v>
      </c>
      <c r="AI57" s="44">
        <v>26127</v>
      </c>
      <c r="AJ57" s="45">
        <v>1249.92</v>
      </c>
    </row>
    <row r="58" spans="1:36" ht="20.25" customHeight="1">
      <c r="A58" s="5" t="s">
        <v>135</v>
      </c>
      <c r="B58" s="5" t="s">
        <v>27</v>
      </c>
      <c r="C58" s="8">
        <v>183209</v>
      </c>
      <c r="D58" s="9">
        <v>679.26</v>
      </c>
      <c r="E58" s="8">
        <v>9421</v>
      </c>
      <c r="F58" s="9">
        <v>366.01</v>
      </c>
      <c r="G58" s="8">
        <v>183209</v>
      </c>
      <c r="H58" s="9">
        <v>679.26</v>
      </c>
      <c r="I58" s="8">
        <v>9421</v>
      </c>
      <c r="J58" s="9">
        <v>366.01</v>
      </c>
      <c r="K58" s="10"/>
      <c r="L58" s="11">
        <f t="shared" ref="L58:O58" si="226">SUM(C58+G58)</f>
        <v>366418</v>
      </c>
      <c r="M58" s="12">
        <f t="shared" si="226"/>
        <v>1358.52</v>
      </c>
      <c r="N58" s="11">
        <f t="shared" si="226"/>
        <v>18842</v>
      </c>
      <c r="O58" s="12">
        <f t="shared" si="226"/>
        <v>732.02</v>
      </c>
      <c r="P58" s="13">
        <f t="shared" si="1"/>
        <v>386618.52</v>
      </c>
      <c r="Q58" s="30">
        <f t="shared" si="2"/>
        <v>2090.54</v>
      </c>
      <c r="R58" s="15">
        <v>389481</v>
      </c>
      <c r="S58" s="15">
        <v>1421.51</v>
      </c>
      <c r="T58" s="16">
        <f t="shared" ref="T58:U58" si="227">R58-L58</f>
        <v>23063</v>
      </c>
      <c r="U58" s="17">
        <f t="shared" si="227"/>
        <v>62.990000000000009</v>
      </c>
      <c r="V58" s="15">
        <v>14304</v>
      </c>
      <c r="W58" s="15">
        <v>555.71</v>
      </c>
      <c r="X58" s="16">
        <f t="shared" ref="X58:Y58" si="228">V58-N58</f>
        <v>-4538</v>
      </c>
      <c r="Y58" s="17">
        <f t="shared" si="228"/>
        <v>-176.30999999999995</v>
      </c>
      <c r="Z58" s="18">
        <f t="shared" ref="Z58:AA58" si="229">SUM(T58+X58)</f>
        <v>18525</v>
      </c>
      <c r="AA58" s="19">
        <f t="shared" si="229"/>
        <v>-113.31999999999994</v>
      </c>
      <c r="AB58" s="92"/>
      <c r="AC58" s="19"/>
      <c r="AD58" s="17"/>
      <c r="AE58" s="42" t="s">
        <v>57</v>
      </c>
      <c r="AF58" s="42" t="s">
        <v>116</v>
      </c>
      <c r="AG58" s="43"/>
      <c r="AH58" s="45"/>
      <c r="AI58" s="44"/>
      <c r="AJ58" s="45"/>
    </row>
    <row r="59" spans="1:36" ht="20.25" hidden="1" customHeight="1">
      <c r="A59" s="5" t="s">
        <v>135</v>
      </c>
      <c r="B59" s="5" t="s">
        <v>35</v>
      </c>
      <c r="C59" s="8">
        <v>183209</v>
      </c>
      <c r="D59" s="9">
        <v>640.23</v>
      </c>
      <c r="E59" s="8">
        <v>9421</v>
      </c>
      <c r="F59" s="9">
        <v>329.74</v>
      </c>
      <c r="G59" s="8">
        <v>183209</v>
      </c>
      <c r="H59" s="9">
        <v>640.22</v>
      </c>
      <c r="I59" s="8">
        <v>9421</v>
      </c>
      <c r="J59" s="9">
        <v>329.74</v>
      </c>
      <c r="K59" s="10"/>
      <c r="L59" s="11">
        <f t="shared" ref="L59:O59" si="230">SUM(C59+G59)</f>
        <v>366418</v>
      </c>
      <c r="M59" s="12">
        <f t="shared" si="230"/>
        <v>1280.45</v>
      </c>
      <c r="N59" s="11">
        <f t="shared" si="230"/>
        <v>18842</v>
      </c>
      <c r="O59" s="12">
        <f t="shared" si="230"/>
        <v>659.48</v>
      </c>
      <c r="P59" s="13">
        <f t="shared" si="1"/>
        <v>386540.45</v>
      </c>
      <c r="Q59" s="30">
        <f t="shared" si="2"/>
        <v>1939.93</v>
      </c>
      <c r="R59" s="15">
        <v>389481</v>
      </c>
      <c r="S59" s="15">
        <v>1347.98</v>
      </c>
      <c r="T59" s="16">
        <f t="shared" ref="T59:U59" si="231">R59-L59</f>
        <v>23063</v>
      </c>
      <c r="U59" s="17">
        <f t="shared" si="231"/>
        <v>67.529999999999973</v>
      </c>
      <c r="V59" s="15">
        <v>14304</v>
      </c>
      <c r="W59" s="15">
        <v>500.64</v>
      </c>
      <c r="X59" s="16">
        <f t="shared" ref="X59:Y59" si="232">V59-N59</f>
        <v>-4538</v>
      </c>
      <c r="Y59" s="17">
        <f t="shared" si="232"/>
        <v>-158.84000000000003</v>
      </c>
      <c r="Z59" s="18">
        <f t="shared" ref="Z59:AA59" si="233">SUM(T59+X59)</f>
        <v>18525</v>
      </c>
      <c r="AA59" s="19">
        <f t="shared" si="233"/>
        <v>-91.310000000000059</v>
      </c>
      <c r="AB59" s="19"/>
      <c r="AC59" s="19"/>
      <c r="AD59" s="17"/>
      <c r="AE59" s="42" t="s">
        <v>136</v>
      </c>
      <c r="AF59" s="42" t="s">
        <v>116</v>
      </c>
      <c r="AG59" s="43"/>
      <c r="AH59" s="45"/>
      <c r="AI59" s="44"/>
      <c r="AJ59" s="45"/>
    </row>
    <row r="60" spans="1:36" ht="20.25" customHeight="1">
      <c r="A60" s="5" t="s">
        <v>137</v>
      </c>
      <c r="B60" s="5" t="s">
        <v>27</v>
      </c>
      <c r="C60" s="8">
        <v>471273</v>
      </c>
      <c r="D60" s="9">
        <v>7475.19</v>
      </c>
      <c r="E60" s="8">
        <v>16558</v>
      </c>
      <c r="F60" s="9">
        <v>1627.35</v>
      </c>
      <c r="G60" s="8">
        <v>428008</v>
      </c>
      <c r="H60" s="9">
        <v>6878.59</v>
      </c>
      <c r="I60" s="8">
        <v>11698</v>
      </c>
      <c r="J60" s="9">
        <v>1132.6099999999999</v>
      </c>
      <c r="K60" s="10"/>
      <c r="L60" s="11">
        <f t="shared" ref="L60:O60" si="234">SUM(C60+G60)</f>
        <v>899281</v>
      </c>
      <c r="M60" s="12">
        <f t="shared" si="234"/>
        <v>14353.779999999999</v>
      </c>
      <c r="N60" s="11">
        <f t="shared" si="234"/>
        <v>28256</v>
      </c>
      <c r="O60" s="12">
        <f t="shared" si="234"/>
        <v>2759.96</v>
      </c>
      <c r="P60" s="13">
        <f t="shared" si="1"/>
        <v>941890.78</v>
      </c>
      <c r="Q60" s="30">
        <f t="shared" si="2"/>
        <v>17113.739999999998</v>
      </c>
      <c r="R60" s="15">
        <v>1780466</v>
      </c>
      <c r="S60" s="15">
        <v>28466.86</v>
      </c>
      <c r="T60" s="16">
        <f t="shared" ref="T60:U60" si="235">R60-L60</f>
        <v>881185</v>
      </c>
      <c r="U60" s="17">
        <f t="shared" si="235"/>
        <v>14113.080000000002</v>
      </c>
      <c r="V60" s="15">
        <v>55399</v>
      </c>
      <c r="W60" s="15">
        <v>5469.65</v>
      </c>
      <c r="X60" s="16">
        <f t="shared" ref="X60:Y60" si="236">V60-N60</f>
        <v>27143</v>
      </c>
      <c r="Y60" s="17">
        <f t="shared" si="236"/>
        <v>2709.6899999999996</v>
      </c>
      <c r="Z60" s="18">
        <f t="shared" ref="Z60:AA60" si="237">SUM(T60+X60)</f>
        <v>908328</v>
      </c>
      <c r="AA60" s="19">
        <f t="shared" si="237"/>
        <v>16822.77</v>
      </c>
      <c r="AB60" s="92"/>
      <c r="AC60" s="19"/>
      <c r="AD60" s="17"/>
      <c r="AE60" s="42" t="s">
        <v>138</v>
      </c>
      <c r="AF60" s="42" t="s">
        <v>27</v>
      </c>
      <c r="AG60" s="43">
        <v>1885065</v>
      </c>
      <c r="AH60" s="45">
        <v>22193.279999999999</v>
      </c>
      <c r="AI60" s="44">
        <v>66220</v>
      </c>
      <c r="AJ60" s="45">
        <v>5955.29</v>
      </c>
    </row>
    <row r="61" spans="1:36" ht="20.25" hidden="1" customHeight="1">
      <c r="A61" s="5" t="s">
        <v>137</v>
      </c>
      <c r="B61" s="5" t="s">
        <v>30</v>
      </c>
      <c r="C61" s="8">
        <v>471273</v>
      </c>
      <c r="D61" s="9">
        <v>6732.36</v>
      </c>
      <c r="E61" s="8">
        <v>16558</v>
      </c>
      <c r="F61" s="9">
        <v>1466.08</v>
      </c>
      <c r="G61" s="8">
        <v>428008</v>
      </c>
      <c r="H61" s="9">
        <v>6195.01</v>
      </c>
      <c r="I61" s="8">
        <v>11698</v>
      </c>
      <c r="J61" s="9">
        <v>1020.37</v>
      </c>
      <c r="K61" s="10"/>
      <c r="L61" s="11">
        <f t="shared" ref="L61:O61" si="238">SUM(C61+G61)</f>
        <v>899281</v>
      </c>
      <c r="M61" s="12">
        <f t="shared" si="238"/>
        <v>12927.369999999999</v>
      </c>
      <c r="N61" s="11">
        <f t="shared" si="238"/>
        <v>28256</v>
      </c>
      <c r="O61" s="12">
        <f t="shared" si="238"/>
        <v>2486.4499999999998</v>
      </c>
      <c r="P61" s="13">
        <f t="shared" si="1"/>
        <v>940464.37</v>
      </c>
      <c r="Q61" s="30">
        <f t="shared" si="2"/>
        <v>15413.82</v>
      </c>
      <c r="R61" s="10"/>
      <c r="S61" s="10"/>
      <c r="T61" s="16">
        <f t="shared" ref="T61:U61" si="239">R61-L61</f>
        <v>-899281</v>
      </c>
      <c r="U61" s="17">
        <f t="shared" si="239"/>
        <v>-12927.369999999999</v>
      </c>
      <c r="V61" s="10"/>
      <c r="W61" s="10"/>
      <c r="X61" s="16">
        <f t="shared" ref="X61:Y61" si="240">V61-N61</f>
        <v>-28256</v>
      </c>
      <c r="Y61" s="17">
        <f t="shared" si="240"/>
        <v>-2486.4499999999998</v>
      </c>
      <c r="Z61" s="18">
        <f t="shared" ref="Z61:AA61" si="241">SUM(T61+X61)</f>
        <v>-927537</v>
      </c>
      <c r="AA61" s="19">
        <f t="shared" si="241"/>
        <v>-15413.82</v>
      </c>
      <c r="AB61" s="19"/>
      <c r="AC61" s="19"/>
      <c r="AD61" s="17"/>
      <c r="AE61" s="42" t="s">
        <v>138</v>
      </c>
      <c r="AF61" s="42" t="s">
        <v>30</v>
      </c>
      <c r="AG61" s="43">
        <v>1885065</v>
      </c>
      <c r="AH61" s="45">
        <v>17804.830000000002</v>
      </c>
      <c r="AI61" s="44">
        <v>66220</v>
      </c>
      <c r="AJ61" s="45">
        <v>4861.42</v>
      </c>
    </row>
    <row r="62" spans="1:36" ht="20.25" customHeight="1">
      <c r="A62" s="5" t="s">
        <v>139</v>
      </c>
      <c r="B62" s="5" t="s">
        <v>27</v>
      </c>
      <c r="C62" s="8">
        <v>1984155</v>
      </c>
      <c r="D62" s="9">
        <v>7832.89</v>
      </c>
      <c r="E62" s="8">
        <v>405938</v>
      </c>
      <c r="F62" s="9">
        <v>20677.919999999998</v>
      </c>
      <c r="G62" s="8">
        <v>1984155</v>
      </c>
      <c r="H62" s="9">
        <v>7832.89</v>
      </c>
      <c r="I62" s="8">
        <v>405938</v>
      </c>
      <c r="J62" s="9">
        <v>20677.919999999998</v>
      </c>
      <c r="K62" s="10"/>
      <c r="L62" s="11">
        <f t="shared" ref="L62:O62" si="242">SUM(C62+G62)</f>
        <v>3968310</v>
      </c>
      <c r="M62" s="12">
        <f t="shared" si="242"/>
        <v>15665.78</v>
      </c>
      <c r="N62" s="11">
        <f t="shared" si="242"/>
        <v>811876</v>
      </c>
      <c r="O62" s="12">
        <f t="shared" si="242"/>
        <v>41355.839999999997</v>
      </c>
      <c r="P62" s="13">
        <f t="shared" si="1"/>
        <v>4795851.7799999993</v>
      </c>
      <c r="Q62" s="30">
        <f t="shared" si="2"/>
        <v>57021.619999999995</v>
      </c>
      <c r="R62" s="15">
        <v>2969405</v>
      </c>
      <c r="S62" s="15">
        <v>11602.99</v>
      </c>
      <c r="T62" s="16">
        <f t="shared" ref="T62:U62" si="243">R62-L62</f>
        <v>-998905</v>
      </c>
      <c r="U62" s="17">
        <f t="shared" si="243"/>
        <v>-4062.7900000000009</v>
      </c>
      <c r="V62" s="15">
        <v>847989</v>
      </c>
      <c r="W62" s="15">
        <v>42221.38</v>
      </c>
      <c r="X62" s="16">
        <f t="shared" ref="X62:Y62" si="244">V62-N62</f>
        <v>36113</v>
      </c>
      <c r="Y62" s="17">
        <f t="shared" si="244"/>
        <v>865.54000000000087</v>
      </c>
      <c r="Z62" s="18">
        <f t="shared" ref="Z62:AA62" si="245">SUM(T62+X62)</f>
        <v>-962792</v>
      </c>
      <c r="AA62" s="19">
        <f t="shared" si="245"/>
        <v>-3197.25</v>
      </c>
      <c r="AB62" s="92"/>
      <c r="AC62" s="19"/>
      <c r="AD62" s="17"/>
      <c r="AE62" s="42" t="s">
        <v>140</v>
      </c>
      <c r="AF62" s="42" t="s">
        <v>27</v>
      </c>
      <c r="AG62" s="43">
        <v>3968269</v>
      </c>
      <c r="AH62" s="43">
        <v>15373.46</v>
      </c>
      <c r="AI62" s="44">
        <v>811858</v>
      </c>
      <c r="AJ62" s="45">
        <v>40546.5</v>
      </c>
    </row>
    <row r="63" spans="1:36" ht="20.25" hidden="1" customHeight="1">
      <c r="A63" s="5" t="s">
        <v>139</v>
      </c>
      <c r="B63" s="5" t="s">
        <v>60</v>
      </c>
      <c r="C63" s="8">
        <v>1869672</v>
      </c>
      <c r="D63" s="9">
        <v>7088.32</v>
      </c>
      <c r="E63" s="8">
        <v>312061</v>
      </c>
      <c r="F63" s="9">
        <v>13594.55</v>
      </c>
      <c r="G63" s="8">
        <v>1869672</v>
      </c>
      <c r="H63" s="9">
        <v>7088.32</v>
      </c>
      <c r="I63" s="8">
        <v>312061</v>
      </c>
      <c r="J63" s="9">
        <v>13594.55</v>
      </c>
      <c r="K63" s="10"/>
      <c r="L63" s="11">
        <f t="shared" ref="L63:O63" si="246">SUM(C63+G63)</f>
        <v>3739344</v>
      </c>
      <c r="M63" s="12">
        <f t="shared" si="246"/>
        <v>14176.64</v>
      </c>
      <c r="N63" s="11">
        <f t="shared" si="246"/>
        <v>624122</v>
      </c>
      <c r="O63" s="12">
        <f t="shared" si="246"/>
        <v>27189.1</v>
      </c>
      <c r="P63" s="13">
        <f t="shared" si="1"/>
        <v>4377642.6400000006</v>
      </c>
      <c r="Q63" s="30">
        <f t="shared" si="2"/>
        <v>41365.74</v>
      </c>
      <c r="R63" s="15">
        <v>2832313</v>
      </c>
      <c r="S63" s="15">
        <v>10739</v>
      </c>
      <c r="T63" s="16">
        <f t="shared" ref="T63:U63" si="247">R63-L63</f>
        <v>-907031</v>
      </c>
      <c r="U63" s="17">
        <f t="shared" si="247"/>
        <v>-3437.6399999999994</v>
      </c>
      <c r="V63" s="15">
        <v>732697</v>
      </c>
      <c r="W63" s="15">
        <v>31895.09</v>
      </c>
      <c r="X63" s="16">
        <f t="shared" ref="X63:Y63" si="248">V63-N63</f>
        <v>108575</v>
      </c>
      <c r="Y63" s="17">
        <f t="shared" si="248"/>
        <v>4705.9900000000016</v>
      </c>
      <c r="Z63" s="18">
        <f t="shared" ref="Z63:AA63" si="249">SUM(T63+X63)</f>
        <v>-798456</v>
      </c>
      <c r="AA63" s="19">
        <f t="shared" si="249"/>
        <v>1268.3500000000022</v>
      </c>
      <c r="AB63" s="19"/>
      <c r="AC63" s="19"/>
      <c r="AD63" s="17"/>
      <c r="AE63" s="42" t="s">
        <v>140</v>
      </c>
      <c r="AF63" s="42" t="s">
        <v>60</v>
      </c>
      <c r="AG63" s="43">
        <v>3739331</v>
      </c>
      <c r="AH63" s="43">
        <v>13914.71</v>
      </c>
      <c r="AI63" s="44">
        <v>624121</v>
      </c>
      <c r="AJ63" s="45">
        <v>26656.25</v>
      </c>
    </row>
    <row r="64" spans="1:36" ht="20.25" hidden="1" customHeight="1">
      <c r="A64" s="5" t="s">
        <v>139</v>
      </c>
      <c r="B64" s="5" t="s">
        <v>41</v>
      </c>
      <c r="C64" s="8">
        <v>114483</v>
      </c>
      <c r="D64" s="9">
        <v>638.91999999999996</v>
      </c>
      <c r="E64" s="8">
        <v>93877</v>
      </c>
      <c r="F64" s="9">
        <v>5057.7</v>
      </c>
      <c r="G64" s="8">
        <v>114483</v>
      </c>
      <c r="H64" s="9">
        <v>638.91999999999996</v>
      </c>
      <c r="I64" s="8">
        <v>93877</v>
      </c>
      <c r="J64" s="9">
        <v>5057.7</v>
      </c>
      <c r="K64" s="10"/>
      <c r="L64" s="11">
        <f t="shared" ref="L64:O64" si="250">SUM(C64+G64)</f>
        <v>228966</v>
      </c>
      <c r="M64" s="12">
        <f t="shared" si="250"/>
        <v>1277.8399999999999</v>
      </c>
      <c r="N64" s="11">
        <f t="shared" si="250"/>
        <v>187754</v>
      </c>
      <c r="O64" s="12">
        <f t="shared" si="250"/>
        <v>10115.4</v>
      </c>
      <c r="P64" s="13">
        <f t="shared" si="1"/>
        <v>417997.83999999997</v>
      </c>
      <c r="Q64" s="30">
        <f t="shared" si="2"/>
        <v>11393.24</v>
      </c>
      <c r="R64" s="15">
        <v>137092</v>
      </c>
      <c r="S64" s="15">
        <v>753.89</v>
      </c>
      <c r="T64" s="16">
        <f t="shared" ref="T64:U64" si="251">R64-L64</f>
        <v>-91874</v>
      </c>
      <c r="U64" s="17">
        <f t="shared" si="251"/>
        <v>-523.94999999999993</v>
      </c>
      <c r="V64" s="15">
        <v>115292</v>
      </c>
      <c r="W64" s="15">
        <v>6035.28</v>
      </c>
      <c r="X64" s="16">
        <f t="shared" ref="X64:Y64" si="252">V64-N64</f>
        <v>-72462</v>
      </c>
      <c r="Y64" s="17">
        <f t="shared" si="252"/>
        <v>-4080.12</v>
      </c>
      <c r="Z64" s="18">
        <f t="shared" ref="Z64:AA64" si="253">SUM(T64+X64)</f>
        <v>-164336</v>
      </c>
      <c r="AA64" s="19">
        <f t="shared" si="253"/>
        <v>-4604.07</v>
      </c>
      <c r="AB64" s="19"/>
      <c r="AC64" s="19"/>
      <c r="AD64" s="17"/>
      <c r="AE64" s="42" t="s">
        <v>140</v>
      </c>
      <c r="AF64" s="42" t="s">
        <v>41</v>
      </c>
      <c r="AG64" s="43">
        <v>228938</v>
      </c>
      <c r="AH64" s="43">
        <v>1252.08</v>
      </c>
      <c r="AI64" s="44">
        <v>187737</v>
      </c>
      <c r="AJ64" s="45">
        <v>9916.1200000000008</v>
      </c>
    </row>
    <row r="65" spans="1:36" ht="20.25" customHeight="1">
      <c r="A65" s="5" t="s">
        <v>62</v>
      </c>
      <c r="B65" s="5" t="s">
        <v>27</v>
      </c>
      <c r="C65" s="8">
        <v>2571373</v>
      </c>
      <c r="D65" s="9">
        <v>11900.17</v>
      </c>
      <c r="E65" s="8">
        <v>308219</v>
      </c>
      <c r="F65" s="9">
        <v>16871.36</v>
      </c>
      <c r="G65" s="8">
        <v>2571373</v>
      </c>
      <c r="H65" s="9">
        <v>11900.17</v>
      </c>
      <c r="I65" s="8">
        <v>308219</v>
      </c>
      <c r="J65" s="9">
        <v>16871.36</v>
      </c>
      <c r="K65" s="10"/>
      <c r="L65" s="11">
        <f t="shared" ref="L65:O65" si="254">SUM(C65+G65)</f>
        <v>5142746</v>
      </c>
      <c r="M65" s="12">
        <f t="shared" si="254"/>
        <v>23800.34</v>
      </c>
      <c r="N65" s="11">
        <f t="shared" si="254"/>
        <v>616438</v>
      </c>
      <c r="O65" s="12">
        <f t="shared" si="254"/>
        <v>33742.720000000001</v>
      </c>
      <c r="P65" s="13">
        <f t="shared" si="1"/>
        <v>5782984.3399999999</v>
      </c>
      <c r="Q65" s="30">
        <f t="shared" si="2"/>
        <v>57543.06</v>
      </c>
      <c r="R65" s="15">
        <v>3978016</v>
      </c>
      <c r="S65" s="15">
        <v>17789.32</v>
      </c>
      <c r="T65" s="16">
        <f t="shared" ref="T65:U65" si="255">R65-L65</f>
        <v>-1164730</v>
      </c>
      <c r="U65" s="17">
        <f t="shared" si="255"/>
        <v>-6011.02</v>
      </c>
      <c r="V65" s="15">
        <v>504540</v>
      </c>
      <c r="W65" s="15">
        <v>27696.99</v>
      </c>
      <c r="X65" s="16">
        <f t="shared" ref="X65:Y65" si="256">V65-N65</f>
        <v>-111898</v>
      </c>
      <c r="Y65" s="17">
        <f t="shared" si="256"/>
        <v>-6045.73</v>
      </c>
      <c r="Z65" s="18">
        <f t="shared" ref="Z65:AA65" si="257">SUM(T65+X65)</f>
        <v>-1276628</v>
      </c>
      <c r="AA65" s="19">
        <f t="shared" si="257"/>
        <v>-12056.75</v>
      </c>
      <c r="AB65" s="92"/>
      <c r="AC65" s="19"/>
      <c r="AD65" s="17"/>
      <c r="AE65" s="42" t="s">
        <v>141</v>
      </c>
      <c r="AF65" s="42" t="s">
        <v>27</v>
      </c>
      <c r="AG65" s="43">
        <v>5142704</v>
      </c>
      <c r="AH65" s="43">
        <v>23325.67</v>
      </c>
      <c r="AI65" s="44">
        <v>616431</v>
      </c>
      <c r="AJ65" s="45">
        <v>33078.86</v>
      </c>
    </row>
    <row r="66" spans="1:36" ht="20.25" hidden="1" customHeight="1">
      <c r="A66" s="5" t="s">
        <v>62</v>
      </c>
      <c r="B66" s="5" t="s">
        <v>63</v>
      </c>
      <c r="C66" s="8">
        <v>2313652</v>
      </c>
      <c r="D66" s="9">
        <v>8854.6200000000008</v>
      </c>
      <c r="E66" s="8">
        <v>294903</v>
      </c>
      <c r="F66" s="9">
        <v>13916.47</v>
      </c>
      <c r="G66" s="8">
        <v>2313652</v>
      </c>
      <c r="H66" s="9">
        <v>8854.6200000000008</v>
      </c>
      <c r="I66" s="8">
        <v>294903</v>
      </c>
      <c r="J66" s="9">
        <v>13916.47</v>
      </c>
      <c r="K66" s="10"/>
      <c r="L66" s="11">
        <f t="shared" ref="L66:O66" si="258">SUM(C66+G66)</f>
        <v>4627304</v>
      </c>
      <c r="M66" s="12">
        <f t="shared" si="258"/>
        <v>17709.240000000002</v>
      </c>
      <c r="N66" s="11">
        <f t="shared" si="258"/>
        <v>589806</v>
      </c>
      <c r="O66" s="12">
        <f t="shared" si="258"/>
        <v>27832.94</v>
      </c>
      <c r="P66" s="13">
        <f t="shared" si="1"/>
        <v>5234819.24</v>
      </c>
      <c r="Q66" s="30">
        <f t="shared" si="2"/>
        <v>45542.18</v>
      </c>
      <c r="R66" s="15">
        <v>3651038</v>
      </c>
      <c r="S66" s="15">
        <v>13897.72</v>
      </c>
      <c r="T66" s="16">
        <f t="shared" ref="T66:U66" si="259">R66-L66</f>
        <v>-976266</v>
      </c>
      <c r="U66" s="17">
        <f t="shared" si="259"/>
        <v>-3811.5200000000023</v>
      </c>
      <c r="V66" s="15">
        <v>483436</v>
      </c>
      <c r="W66" s="15">
        <v>22813.34</v>
      </c>
      <c r="X66" s="16">
        <f t="shared" ref="X66:Y66" si="260">V66-N66</f>
        <v>-106370</v>
      </c>
      <c r="Y66" s="17">
        <f t="shared" si="260"/>
        <v>-5019.5999999999985</v>
      </c>
      <c r="Z66" s="18">
        <f t="shared" ref="Z66:AA66" si="261">SUM(T66+X66)</f>
        <v>-1082636</v>
      </c>
      <c r="AA66" s="19">
        <f t="shared" si="261"/>
        <v>-8831.1200000000008</v>
      </c>
      <c r="AB66" s="19"/>
      <c r="AC66" s="19"/>
      <c r="AD66" s="17"/>
      <c r="AE66" s="42" t="s">
        <v>142</v>
      </c>
      <c r="AF66" s="42" t="s">
        <v>63</v>
      </c>
      <c r="AG66" s="43">
        <v>4627292</v>
      </c>
      <c r="AH66" s="43">
        <v>17353.740000000002</v>
      </c>
      <c r="AI66" s="44">
        <v>589804</v>
      </c>
      <c r="AJ66" s="45">
        <v>27284.32</v>
      </c>
    </row>
    <row r="67" spans="1:36" ht="20.25" hidden="1" customHeight="1">
      <c r="A67" s="5" t="s">
        <v>62</v>
      </c>
      <c r="B67" s="5" t="s">
        <v>64</v>
      </c>
      <c r="C67" s="8">
        <v>128857</v>
      </c>
      <c r="D67" s="9">
        <v>1162.73</v>
      </c>
      <c r="E67" s="8">
        <v>6651</v>
      </c>
      <c r="F67" s="9">
        <v>546.42999999999995</v>
      </c>
      <c r="G67" s="8">
        <v>128857</v>
      </c>
      <c r="H67" s="9">
        <v>1162.5899999999999</v>
      </c>
      <c r="I67" s="8">
        <v>6658</v>
      </c>
      <c r="J67" s="9">
        <v>545.14</v>
      </c>
      <c r="K67" s="10"/>
      <c r="L67" s="11">
        <f t="shared" ref="L67:O67" si="262">SUM(C67+G67)</f>
        <v>257714</v>
      </c>
      <c r="M67" s="12">
        <f t="shared" si="262"/>
        <v>2325.3199999999997</v>
      </c>
      <c r="N67" s="11">
        <f t="shared" si="262"/>
        <v>13309</v>
      </c>
      <c r="O67" s="12">
        <f t="shared" si="262"/>
        <v>1091.57</v>
      </c>
      <c r="P67" s="13">
        <f t="shared" si="1"/>
        <v>273348.32</v>
      </c>
      <c r="Q67" s="30">
        <f t="shared" si="2"/>
        <v>3416.8899999999994</v>
      </c>
      <c r="R67" s="15">
        <v>321205</v>
      </c>
      <c r="S67" s="15">
        <v>2920.81</v>
      </c>
      <c r="T67" s="16">
        <f t="shared" ref="T67:U67" si="263">R67-L67</f>
        <v>63491</v>
      </c>
      <c r="U67" s="17">
        <f t="shared" si="263"/>
        <v>595.49000000000024</v>
      </c>
      <c r="V67" s="15">
        <v>20699</v>
      </c>
      <c r="W67" s="15">
        <v>1798.72</v>
      </c>
      <c r="X67" s="16">
        <f t="shared" ref="X67:Y67" si="264">V67-N67</f>
        <v>7390</v>
      </c>
      <c r="Y67" s="17">
        <f t="shared" si="264"/>
        <v>707.15000000000009</v>
      </c>
      <c r="Z67" s="18">
        <f t="shared" ref="Z67:AA67" si="265">SUM(T67+X67)</f>
        <v>70881</v>
      </c>
      <c r="AA67" s="19">
        <f t="shared" si="265"/>
        <v>1302.6400000000003</v>
      </c>
      <c r="AB67" s="19"/>
      <c r="AC67" s="19"/>
      <c r="AD67" s="17"/>
      <c r="AE67" s="42" t="s">
        <v>143</v>
      </c>
      <c r="AF67" s="42" t="s">
        <v>64</v>
      </c>
      <c r="AG67" s="43">
        <v>499000</v>
      </c>
      <c r="AH67" s="43">
        <v>4491.03</v>
      </c>
      <c r="AI67" s="44">
        <v>23771</v>
      </c>
      <c r="AJ67" s="45">
        <v>1901.68</v>
      </c>
    </row>
    <row r="68" spans="1:36" ht="20.25" customHeight="1">
      <c r="A68" s="4" t="s">
        <v>144</v>
      </c>
      <c r="B68" s="5" t="s">
        <v>27</v>
      </c>
      <c r="C68" s="8">
        <v>1308187</v>
      </c>
      <c r="D68" s="9">
        <v>6251.29</v>
      </c>
      <c r="E68" s="8">
        <v>202062</v>
      </c>
      <c r="F68" s="9">
        <v>12065.12</v>
      </c>
      <c r="G68" s="8">
        <v>1308187</v>
      </c>
      <c r="H68" s="9">
        <v>6251.29</v>
      </c>
      <c r="I68" s="8">
        <v>202062</v>
      </c>
      <c r="J68" s="9">
        <v>12065.12</v>
      </c>
      <c r="K68" s="10"/>
      <c r="L68" s="11">
        <f t="shared" ref="L68:O68" si="266">SUM(C68+G68)</f>
        <v>2616374</v>
      </c>
      <c r="M68" s="12">
        <f t="shared" si="266"/>
        <v>12502.58</v>
      </c>
      <c r="N68" s="11">
        <f t="shared" si="266"/>
        <v>404124</v>
      </c>
      <c r="O68" s="12">
        <f t="shared" si="266"/>
        <v>24130.240000000002</v>
      </c>
      <c r="P68" s="13">
        <f t="shared" si="1"/>
        <v>3033000.58</v>
      </c>
      <c r="Q68" s="30">
        <f t="shared" si="2"/>
        <v>36632.82</v>
      </c>
      <c r="R68" s="15">
        <v>2031652</v>
      </c>
      <c r="S68" s="15">
        <v>9829.89</v>
      </c>
      <c r="T68" s="16">
        <f t="shared" ref="T68:U68" si="267">R68-L68</f>
        <v>-584722</v>
      </c>
      <c r="U68" s="17">
        <f t="shared" si="267"/>
        <v>-2672.6900000000005</v>
      </c>
      <c r="V68" s="15">
        <v>252706</v>
      </c>
      <c r="W68" s="15">
        <v>15089.08</v>
      </c>
      <c r="X68" s="16">
        <f t="shared" ref="X68:Y68" si="268">V68-N68</f>
        <v>-151418</v>
      </c>
      <c r="Y68" s="17">
        <f t="shared" si="268"/>
        <v>-9041.1600000000017</v>
      </c>
      <c r="Z68" s="18">
        <f t="shared" ref="Z68:AA68" si="269">SUM(T68+X68)</f>
        <v>-736140</v>
      </c>
      <c r="AA68" s="19">
        <f t="shared" si="269"/>
        <v>-11713.850000000002</v>
      </c>
      <c r="AB68" s="92"/>
      <c r="AC68" s="19"/>
      <c r="AD68" s="17"/>
      <c r="AE68" s="42" t="s">
        <v>65</v>
      </c>
      <c r="AF68" s="42" t="s">
        <v>27</v>
      </c>
      <c r="AG68" s="43">
        <v>2711677</v>
      </c>
      <c r="AH68" s="45">
        <v>12665.49</v>
      </c>
      <c r="AI68" s="44">
        <v>404104</v>
      </c>
      <c r="AJ68" s="45">
        <v>23656.25</v>
      </c>
    </row>
    <row r="69" spans="1:36" ht="20.25" hidden="1" customHeight="1">
      <c r="A69" s="4" t="s">
        <v>144</v>
      </c>
      <c r="B69" s="5" t="s">
        <v>60</v>
      </c>
      <c r="C69" s="8">
        <v>1308187</v>
      </c>
      <c r="D69" s="9">
        <v>6251.29</v>
      </c>
      <c r="E69" s="8">
        <v>202062</v>
      </c>
      <c r="F69" s="9">
        <v>10866.89</v>
      </c>
      <c r="G69" s="8">
        <v>1308187</v>
      </c>
      <c r="H69" s="9">
        <v>6251.29</v>
      </c>
      <c r="I69" s="8">
        <v>202062</v>
      </c>
      <c r="J69" s="9">
        <v>10866.89</v>
      </c>
      <c r="K69" s="10"/>
      <c r="L69" s="11">
        <f t="shared" ref="L69:O69" si="270">SUM(C69+G69)</f>
        <v>2616374</v>
      </c>
      <c r="M69" s="12">
        <f t="shared" si="270"/>
        <v>12502.58</v>
      </c>
      <c r="N69" s="11">
        <f t="shared" si="270"/>
        <v>404124</v>
      </c>
      <c r="O69" s="12">
        <f t="shared" si="270"/>
        <v>21733.78</v>
      </c>
      <c r="P69" s="13">
        <f t="shared" si="1"/>
        <v>3033000.58</v>
      </c>
      <c r="Q69" s="30">
        <f t="shared" si="2"/>
        <v>34236.36</v>
      </c>
      <c r="R69" s="15">
        <v>2031652</v>
      </c>
      <c r="S69" s="15">
        <v>9829.89</v>
      </c>
      <c r="T69" s="16">
        <f t="shared" ref="T69:U69" si="271">R69-L69</f>
        <v>-584722</v>
      </c>
      <c r="U69" s="17">
        <f t="shared" si="271"/>
        <v>-2672.6900000000005</v>
      </c>
      <c r="V69" s="15">
        <v>252706</v>
      </c>
      <c r="W69" s="15">
        <v>13590.53</v>
      </c>
      <c r="X69" s="16">
        <f t="shared" ref="X69:Y69" si="272">V69-N69</f>
        <v>-151418</v>
      </c>
      <c r="Y69" s="17">
        <f t="shared" si="272"/>
        <v>-8143.2499999999982</v>
      </c>
      <c r="Z69" s="18">
        <f t="shared" ref="Z69:AA69" si="273">SUM(T69+X69)</f>
        <v>-736140</v>
      </c>
      <c r="AA69" s="19">
        <f t="shared" si="273"/>
        <v>-10815.939999999999</v>
      </c>
      <c r="AB69" s="19"/>
      <c r="AC69" s="19"/>
      <c r="AD69" s="17"/>
      <c r="AE69" s="42" t="s">
        <v>65</v>
      </c>
      <c r="AF69" s="42" t="s">
        <v>60</v>
      </c>
      <c r="AG69" s="43">
        <v>2711677</v>
      </c>
      <c r="AH69" s="45">
        <v>12665.49</v>
      </c>
      <c r="AI69" s="44">
        <v>404104</v>
      </c>
      <c r="AJ69" s="45">
        <v>21308.400000000001</v>
      </c>
    </row>
    <row r="70" spans="1:36" ht="20.25" customHeight="1">
      <c r="A70" s="5" t="s">
        <v>66</v>
      </c>
      <c r="B70" s="5" t="s">
        <v>27</v>
      </c>
      <c r="C70" s="8">
        <v>1107820</v>
      </c>
      <c r="D70" s="9">
        <v>4061.48</v>
      </c>
      <c r="E70" s="8">
        <v>73233</v>
      </c>
      <c r="F70" s="9">
        <v>3144.07</v>
      </c>
      <c r="G70" s="8">
        <v>1107820</v>
      </c>
      <c r="H70" s="9">
        <v>4061.48</v>
      </c>
      <c r="I70" s="8">
        <v>73233</v>
      </c>
      <c r="J70" s="9">
        <v>3144.07</v>
      </c>
      <c r="K70" s="10"/>
      <c r="L70" s="11">
        <f t="shared" ref="L70:O70" si="274">SUM(C70+G70)</f>
        <v>2215640</v>
      </c>
      <c r="M70" s="12">
        <f t="shared" si="274"/>
        <v>8122.96</v>
      </c>
      <c r="N70" s="11">
        <f t="shared" si="274"/>
        <v>146466</v>
      </c>
      <c r="O70" s="12">
        <f t="shared" si="274"/>
        <v>6288.14</v>
      </c>
      <c r="P70" s="13">
        <f t="shared" si="1"/>
        <v>2370228.96</v>
      </c>
      <c r="Q70" s="30">
        <f t="shared" si="2"/>
        <v>14411.1</v>
      </c>
      <c r="R70" s="15">
        <v>1645005</v>
      </c>
      <c r="S70" s="15">
        <v>6084.87</v>
      </c>
      <c r="T70" s="16">
        <f t="shared" ref="T70:U70" si="275">R70-L70</f>
        <v>-570635</v>
      </c>
      <c r="U70" s="17">
        <f t="shared" si="275"/>
        <v>-2038.0900000000001</v>
      </c>
      <c r="V70" s="15">
        <v>142151</v>
      </c>
      <c r="W70" s="15">
        <v>6352.15</v>
      </c>
      <c r="X70" s="16">
        <f t="shared" ref="X70:Y70" si="276">V70-N70</f>
        <v>-4315</v>
      </c>
      <c r="Y70" s="17">
        <f t="shared" si="276"/>
        <v>64.009999999999309</v>
      </c>
      <c r="Z70" s="18">
        <f t="shared" ref="Z70:AA70" si="277">SUM(T70+X70)</f>
        <v>-574950</v>
      </c>
      <c r="AA70" s="19">
        <f t="shared" si="277"/>
        <v>-1974.0800000000008</v>
      </c>
      <c r="AB70" s="92"/>
      <c r="AC70" s="19"/>
      <c r="AD70" s="17"/>
      <c r="AE70" s="42" t="s">
        <v>66</v>
      </c>
      <c r="AF70" s="42" t="s">
        <v>27</v>
      </c>
      <c r="AG70" s="43">
        <v>2215615</v>
      </c>
      <c r="AH70" s="45">
        <v>7970.19</v>
      </c>
      <c r="AI70" s="44">
        <v>146461</v>
      </c>
      <c r="AJ70" s="45">
        <v>6164.34</v>
      </c>
    </row>
    <row r="71" spans="1:36" ht="20.25" hidden="1" customHeight="1">
      <c r="A71" s="5" t="s">
        <v>66</v>
      </c>
      <c r="B71" s="5" t="s">
        <v>35</v>
      </c>
      <c r="C71" s="8">
        <v>1107820</v>
      </c>
      <c r="D71" s="9">
        <v>3915.37</v>
      </c>
      <c r="E71" s="8">
        <v>73233</v>
      </c>
      <c r="F71" s="9">
        <v>2808.08</v>
      </c>
      <c r="G71" s="8">
        <v>1107820</v>
      </c>
      <c r="H71" s="9">
        <v>3915.37</v>
      </c>
      <c r="I71" s="8">
        <v>73233</v>
      </c>
      <c r="J71" s="9">
        <v>2808.08</v>
      </c>
      <c r="K71" s="10"/>
      <c r="L71" s="11">
        <f t="shared" ref="L71:O71" si="278">SUM(C71+G71)</f>
        <v>2215640</v>
      </c>
      <c r="M71" s="12">
        <f t="shared" si="278"/>
        <v>7830.74</v>
      </c>
      <c r="N71" s="11">
        <f t="shared" si="278"/>
        <v>146466</v>
      </c>
      <c r="O71" s="12">
        <f t="shared" si="278"/>
        <v>5616.16</v>
      </c>
      <c r="P71" s="13">
        <f t="shared" si="1"/>
        <v>2369936.7400000002</v>
      </c>
      <c r="Q71" s="30">
        <f t="shared" si="2"/>
        <v>13446.9</v>
      </c>
      <c r="R71" s="15">
        <v>1645005</v>
      </c>
      <c r="S71" s="15">
        <v>5862.42</v>
      </c>
      <c r="T71" s="16">
        <f t="shared" ref="T71:U71" si="279">R71-L71</f>
        <v>-570635</v>
      </c>
      <c r="U71" s="17">
        <f t="shared" si="279"/>
        <v>-1968.3199999999997</v>
      </c>
      <c r="V71" s="15">
        <v>142151</v>
      </c>
      <c r="W71" s="15">
        <v>5622.09</v>
      </c>
      <c r="X71" s="16">
        <f t="shared" ref="X71:Y71" si="280">V71-N71</f>
        <v>-4315</v>
      </c>
      <c r="Y71" s="17">
        <f t="shared" si="280"/>
        <v>5.930000000000291</v>
      </c>
      <c r="Z71" s="18">
        <f t="shared" ref="Z71:AA71" si="281">SUM(T71+X71)</f>
        <v>-574950</v>
      </c>
      <c r="AA71" s="19">
        <f t="shared" si="281"/>
        <v>-1962.3899999999994</v>
      </c>
      <c r="AB71" s="19"/>
      <c r="AC71" s="19"/>
      <c r="AD71" s="17"/>
      <c r="AE71" s="42" t="s">
        <v>66</v>
      </c>
      <c r="AF71" s="42" t="s">
        <v>35</v>
      </c>
      <c r="AG71" s="43">
        <v>2215615</v>
      </c>
      <c r="AH71" s="45">
        <v>7684.42</v>
      </c>
      <c r="AI71" s="44">
        <v>146461</v>
      </c>
      <c r="AJ71" s="45">
        <v>5505.78</v>
      </c>
    </row>
    <row r="72" spans="1:36" ht="20.25" customHeight="1">
      <c r="A72" s="5" t="s">
        <v>145</v>
      </c>
      <c r="B72" s="5" t="s">
        <v>27</v>
      </c>
      <c r="C72" s="8">
        <v>2074326</v>
      </c>
      <c r="D72" s="9">
        <v>9018.64</v>
      </c>
      <c r="E72" s="8">
        <v>210060</v>
      </c>
      <c r="F72" s="9">
        <v>12286.77</v>
      </c>
      <c r="G72" s="8">
        <v>2074326</v>
      </c>
      <c r="H72" s="9">
        <v>9018.64</v>
      </c>
      <c r="I72" s="8">
        <v>210060</v>
      </c>
      <c r="J72" s="9">
        <v>12286.77</v>
      </c>
      <c r="K72" s="10"/>
      <c r="L72" s="11">
        <f t="shared" ref="L72:O72" si="282">SUM(C72+G72)</f>
        <v>4148652</v>
      </c>
      <c r="M72" s="12">
        <f t="shared" si="282"/>
        <v>18037.28</v>
      </c>
      <c r="N72" s="11">
        <f t="shared" si="282"/>
        <v>420120</v>
      </c>
      <c r="O72" s="12">
        <f t="shared" si="282"/>
        <v>24573.54</v>
      </c>
      <c r="P72" s="13">
        <f t="shared" si="1"/>
        <v>4586809.2799999993</v>
      </c>
      <c r="Q72" s="30">
        <f t="shared" si="2"/>
        <v>42610.82</v>
      </c>
      <c r="R72" s="15">
        <v>3672281</v>
      </c>
      <c r="S72" s="15">
        <v>15178.87</v>
      </c>
      <c r="T72" s="16">
        <f t="shared" ref="T72:U72" si="283">R72-L72</f>
        <v>-476371</v>
      </c>
      <c r="U72" s="17">
        <f t="shared" si="283"/>
        <v>-2858.409999999998</v>
      </c>
      <c r="V72" s="15">
        <v>420448</v>
      </c>
      <c r="W72" s="15">
        <v>24326.69</v>
      </c>
      <c r="X72" s="16">
        <f t="shared" ref="X72:Y72" si="284">V72-N72</f>
        <v>328</v>
      </c>
      <c r="Y72" s="17">
        <f t="shared" si="284"/>
        <v>-246.85000000000218</v>
      </c>
      <c r="Z72" s="18">
        <f t="shared" ref="Z72:AA72" si="285">SUM(T72+X72)</f>
        <v>-476043</v>
      </c>
      <c r="AA72" s="19">
        <f t="shared" si="285"/>
        <v>-3105.26</v>
      </c>
      <c r="AB72" s="92"/>
      <c r="AC72" s="19"/>
      <c r="AD72" s="17"/>
      <c r="AE72" s="42" t="s">
        <v>145</v>
      </c>
      <c r="AF72" s="42" t="s">
        <v>27</v>
      </c>
      <c r="AG72" s="43">
        <v>4148611</v>
      </c>
      <c r="AH72" s="45">
        <v>17677.32</v>
      </c>
      <c r="AI72" s="44">
        <v>420091</v>
      </c>
      <c r="AJ72" s="45">
        <v>24090.31</v>
      </c>
    </row>
    <row r="73" spans="1:36" ht="20.25" hidden="1" customHeight="1">
      <c r="A73" s="5" t="s">
        <v>145</v>
      </c>
      <c r="B73" s="5" t="s">
        <v>35</v>
      </c>
      <c r="C73" s="8">
        <v>2074326</v>
      </c>
      <c r="D73" s="9">
        <v>8515.19</v>
      </c>
      <c r="E73" s="8">
        <v>210060</v>
      </c>
      <c r="F73" s="9">
        <v>10456.06</v>
      </c>
      <c r="G73" s="8">
        <v>2074326</v>
      </c>
      <c r="H73" s="9">
        <v>8515.19</v>
      </c>
      <c r="I73" s="8">
        <v>210060</v>
      </c>
      <c r="J73" s="9">
        <v>10456.06</v>
      </c>
      <c r="K73" s="10"/>
      <c r="L73" s="11">
        <f t="shared" ref="L73:O73" si="286">SUM(C73+G73)</f>
        <v>4148652</v>
      </c>
      <c r="M73" s="12">
        <f t="shared" si="286"/>
        <v>17030.38</v>
      </c>
      <c r="N73" s="11">
        <f t="shared" si="286"/>
        <v>420120</v>
      </c>
      <c r="O73" s="12">
        <f t="shared" si="286"/>
        <v>20912.12</v>
      </c>
      <c r="P73" s="13">
        <f t="shared" si="1"/>
        <v>4585802.38</v>
      </c>
      <c r="Q73" s="30">
        <f t="shared" si="2"/>
        <v>37942.5</v>
      </c>
      <c r="R73" s="15">
        <v>3672281</v>
      </c>
      <c r="S73" s="15">
        <v>14507.32</v>
      </c>
      <c r="T73" s="16">
        <f t="shared" ref="T73:U73" si="287">R73-L73</f>
        <v>-476371</v>
      </c>
      <c r="U73" s="17">
        <f t="shared" si="287"/>
        <v>-2523.0600000000013</v>
      </c>
      <c r="V73" s="15">
        <v>420448</v>
      </c>
      <c r="W73" s="15">
        <v>20855.689999999999</v>
      </c>
      <c r="X73" s="16">
        <f t="shared" ref="X73:Y73" si="288">V73-N73</f>
        <v>328</v>
      </c>
      <c r="Y73" s="17">
        <f t="shared" si="288"/>
        <v>-56.430000000000291</v>
      </c>
      <c r="Z73" s="18">
        <f t="shared" ref="Z73:AA73" si="289">SUM(T73+X73)</f>
        <v>-476043</v>
      </c>
      <c r="AA73" s="19">
        <f t="shared" si="289"/>
        <v>-2579.4900000000016</v>
      </c>
      <c r="AB73" s="19"/>
      <c r="AC73" s="19"/>
      <c r="AD73" s="17"/>
      <c r="AE73" s="42" t="s">
        <v>145</v>
      </c>
      <c r="AF73" s="42" t="s">
        <v>35</v>
      </c>
      <c r="AG73" s="43">
        <v>4148611</v>
      </c>
      <c r="AH73" s="45">
        <v>16689</v>
      </c>
      <c r="AI73" s="44">
        <v>420091</v>
      </c>
      <c r="AJ73" s="45">
        <v>20499.439999999999</v>
      </c>
    </row>
    <row r="74" spans="1:36" ht="20.25" customHeight="1">
      <c r="A74" s="5" t="s">
        <v>68</v>
      </c>
      <c r="B74" s="5" t="s">
        <v>27</v>
      </c>
      <c r="C74" s="8">
        <v>1178200</v>
      </c>
      <c r="D74" s="9">
        <v>4906.1899999999996</v>
      </c>
      <c r="E74" s="8">
        <v>108606</v>
      </c>
      <c r="F74" s="9">
        <v>5869.85</v>
      </c>
      <c r="G74" s="8">
        <v>1178200</v>
      </c>
      <c r="H74" s="9">
        <v>4906.1899999999996</v>
      </c>
      <c r="I74" s="8">
        <v>108606</v>
      </c>
      <c r="J74" s="9">
        <v>5869.85</v>
      </c>
      <c r="K74" s="10"/>
      <c r="L74" s="11">
        <f t="shared" ref="L74:O74" si="290">SUM(C74+G74)</f>
        <v>2356400</v>
      </c>
      <c r="M74" s="12">
        <f t="shared" si="290"/>
        <v>9812.3799999999992</v>
      </c>
      <c r="N74" s="11">
        <f t="shared" si="290"/>
        <v>217212</v>
      </c>
      <c r="O74" s="12">
        <f t="shared" si="290"/>
        <v>11739.7</v>
      </c>
      <c r="P74" s="13">
        <f t="shared" si="1"/>
        <v>2583424.38</v>
      </c>
      <c r="Q74" s="30">
        <f t="shared" si="2"/>
        <v>21552.080000000002</v>
      </c>
      <c r="R74" s="15">
        <v>1889108</v>
      </c>
      <c r="S74" s="15">
        <v>7739.93</v>
      </c>
      <c r="T74" s="16">
        <f t="shared" ref="T74:U74" si="291">R74-L74</f>
        <v>-467292</v>
      </c>
      <c r="U74" s="17">
        <f t="shared" si="291"/>
        <v>-2072.4499999999989</v>
      </c>
      <c r="V74" s="15">
        <v>175416</v>
      </c>
      <c r="W74" s="15">
        <v>9671.76</v>
      </c>
      <c r="X74" s="16">
        <f t="shared" ref="X74:Y74" si="292">V74-N74</f>
        <v>-41796</v>
      </c>
      <c r="Y74" s="17">
        <f t="shared" si="292"/>
        <v>-2067.9400000000005</v>
      </c>
      <c r="Z74" s="18">
        <f t="shared" ref="Z74:AA74" si="293">SUM(T74+X74)</f>
        <v>-509088</v>
      </c>
      <c r="AA74" s="19">
        <f t="shared" si="293"/>
        <v>-4140.3899999999994</v>
      </c>
      <c r="AB74" s="92"/>
      <c r="AC74" s="19"/>
      <c r="AD74" s="17"/>
      <c r="AE74" s="42" t="s">
        <v>68</v>
      </c>
      <c r="AF74" s="42" t="s">
        <v>27</v>
      </c>
      <c r="AG74" s="43">
        <v>2356374</v>
      </c>
      <c r="AH74" s="45">
        <v>9628.2000000000007</v>
      </c>
      <c r="AI74" s="44">
        <v>217205</v>
      </c>
      <c r="AJ74" s="45">
        <v>11509.88</v>
      </c>
    </row>
    <row r="75" spans="1:36" ht="20.25" hidden="1" customHeight="1">
      <c r="A75" s="5" t="s">
        <v>68</v>
      </c>
      <c r="B75" s="5" t="s">
        <v>41</v>
      </c>
      <c r="C75" s="8">
        <v>1178200</v>
      </c>
      <c r="D75" s="9">
        <v>4744.41</v>
      </c>
      <c r="E75" s="8">
        <v>108606</v>
      </c>
      <c r="F75" s="9">
        <v>5137.67</v>
      </c>
      <c r="G75" s="8">
        <v>1178200</v>
      </c>
      <c r="H75" s="9">
        <v>4744.41</v>
      </c>
      <c r="I75" s="8">
        <v>108606</v>
      </c>
      <c r="J75" s="9">
        <v>5137.67</v>
      </c>
      <c r="K75" s="10"/>
      <c r="L75" s="11">
        <f t="shared" ref="L75:O75" si="294">SUM(C75+G75)</f>
        <v>2356400</v>
      </c>
      <c r="M75" s="12">
        <f t="shared" si="294"/>
        <v>9488.82</v>
      </c>
      <c r="N75" s="11">
        <f t="shared" si="294"/>
        <v>217212</v>
      </c>
      <c r="O75" s="12">
        <f t="shared" si="294"/>
        <v>10275.34</v>
      </c>
      <c r="P75" s="13">
        <f t="shared" si="1"/>
        <v>2583100.8199999998</v>
      </c>
      <c r="Q75" s="30">
        <f t="shared" si="2"/>
        <v>19764.16</v>
      </c>
      <c r="R75" s="15">
        <v>1889108</v>
      </c>
      <c r="S75" s="15">
        <v>7522.5</v>
      </c>
      <c r="T75" s="16">
        <f t="shared" ref="T75:U75" si="295">R75-L75</f>
        <v>-467292</v>
      </c>
      <c r="U75" s="17">
        <f t="shared" si="295"/>
        <v>-1966.3199999999997</v>
      </c>
      <c r="V75" s="15">
        <v>175416</v>
      </c>
      <c r="W75" s="15">
        <v>8445.6299999999992</v>
      </c>
      <c r="X75" s="16">
        <f t="shared" ref="X75:Y75" si="296">V75-N75</f>
        <v>-41796</v>
      </c>
      <c r="Y75" s="17">
        <f t="shared" si="296"/>
        <v>-1829.7100000000009</v>
      </c>
      <c r="Z75" s="18">
        <f t="shared" ref="Z75:AA75" si="297">SUM(T75+X75)</f>
        <v>-509088</v>
      </c>
      <c r="AA75" s="19">
        <f t="shared" si="297"/>
        <v>-3796.0300000000007</v>
      </c>
      <c r="AB75" s="19"/>
      <c r="AC75" s="19"/>
      <c r="AD75" s="17"/>
      <c r="AE75" s="42" t="s">
        <v>68</v>
      </c>
      <c r="AF75" s="42" t="s">
        <v>41</v>
      </c>
      <c r="AG75" s="43">
        <v>2356374</v>
      </c>
      <c r="AH75" s="45">
        <v>9309.85</v>
      </c>
      <c r="AI75" s="44">
        <v>217205</v>
      </c>
      <c r="AJ75" s="45">
        <v>10073.93</v>
      </c>
    </row>
    <row r="76" spans="1:36" ht="20.25" customHeight="1">
      <c r="A76" s="5" t="s">
        <v>69</v>
      </c>
      <c r="B76" s="5" t="s">
        <v>27</v>
      </c>
      <c r="C76" s="8">
        <v>1273393</v>
      </c>
      <c r="D76" s="9">
        <v>5266.43</v>
      </c>
      <c r="E76" s="8">
        <v>168913</v>
      </c>
      <c r="F76" s="9">
        <v>8827.18</v>
      </c>
      <c r="G76" s="8">
        <v>1273393</v>
      </c>
      <c r="H76" s="9">
        <v>5266.43</v>
      </c>
      <c r="I76" s="8">
        <v>168913</v>
      </c>
      <c r="J76" s="9">
        <v>8827.18</v>
      </c>
      <c r="K76" s="10"/>
      <c r="L76" s="11">
        <f t="shared" ref="L76:O76" si="298">SUM(C76+G76)</f>
        <v>2546786</v>
      </c>
      <c r="M76" s="12">
        <f t="shared" si="298"/>
        <v>10532.86</v>
      </c>
      <c r="N76" s="11">
        <f t="shared" si="298"/>
        <v>337826</v>
      </c>
      <c r="O76" s="12">
        <f t="shared" si="298"/>
        <v>17654.36</v>
      </c>
      <c r="P76" s="13">
        <f t="shared" si="1"/>
        <v>2895144.86</v>
      </c>
      <c r="Q76" s="30">
        <f t="shared" si="2"/>
        <v>28187.22</v>
      </c>
      <c r="R76" s="15">
        <v>2016749</v>
      </c>
      <c r="S76" s="15">
        <v>8494.65</v>
      </c>
      <c r="T76" s="16">
        <f t="shared" ref="T76:U76" si="299">R76-L76</f>
        <v>-530037</v>
      </c>
      <c r="U76" s="17">
        <f t="shared" si="299"/>
        <v>-2038.2100000000009</v>
      </c>
      <c r="V76" s="15">
        <v>258670</v>
      </c>
      <c r="W76" s="15">
        <v>13367.14</v>
      </c>
      <c r="X76" s="16">
        <f t="shared" ref="X76:Y76" si="300">V76-N76</f>
        <v>-79156</v>
      </c>
      <c r="Y76" s="17">
        <f t="shared" si="300"/>
        <v>-4287.2200000000012</v>
      </c>
      <c r="Z76" s="18">
        <f t="shared" ref="Z76:AA76" si="301">SUM(T76+X76)</f>
        <v>-609193</v>
      </c>
      <c r="AA76" s="19">
        <f t="shared" si="301"/>
        <v>-6325.4300000000021</v>
      </c>
      <c r="AB76" s="92"/>
      <c r="AC76" s="19"/>
      <c r="AD76" s="17"/>
      <c r="AE76" s="42" t="s">
        <v>69</v>
      </c>
      <c r="AF76" s="42" t="s">
        <v>27</v>
      </c>
      <c r="AG76" s="43">
        <v>2546756</v>
      </c>
      <c r="AH76" s="45">
        <v>10323.540000000001</v>
      </c>
      <c r="AI76" s="44">
        <v>337821</v>
      </c>
      <c r="AJ76" s="45">
        <v>17309.310000000001</v>
      </c>
    </row>
    <row r="77" spans="1:36" ht="20.25" hidden="1" customHeight="1">
      <c r="A77" s="5" t="s">
        <v>69</v>
      </c>
      <c r="B77" s="5" t="s">
        <v>41</v>
      </c>
      <c r="C77" s="8">
        <v>1273393</v>
      </c>
      <c r="D77" s="9">
        <v>5063.43</v>
      </c>
      <c r="E77" s="8">
        <v>168913</v>
      </c>
      <c r="F77" s="9">
        <v>7780.56</v>
      </c>
      <c r="G77" s="8">
        <v>1273393</v>
      </c>
      <c r="H77" s="9">
        <v>5063.43</v>
      </c>
      <c r="I77" s="8">
        <v>168913</v>
      </c>
      <c r="J77" s="9">
        <v>7780.56</v>
      </c>
      <c r="K77" s="10"/>
      <c r="L77" s="11">
        <f t="shared" ref="L77:O77" si="302">SUM(C77+G77)</f>
        <v>2546786</v>
      </c>
      <c r="M77" s="12">
        <f t="shared" si="302"/>
        <v>10126.86</v>
      </c>
      <c r="N77" s="11">
        <f t="shared" si="302"/>
        <v>337826</v>
      </c>
      <c r="O77" s="12">
        <f t="shared" si="302"/>
        <v>15561.12</v>
      </c>
      <c r="P77" s="13">
        <f t="shared" si="1"/>
        <v>2894738.86</v>
      </c>
      <c r="Q77" s="30">
        <f t="shared" si="2"/>
        <v>25687.980000000003</v>
      </c>
      <c r="R77" s="15">
        <v>2016749</v>
      </c>
      <c r="S77" s="15">
        <v>8128.66</v>
      </c>
      <c r="T77" s="16">
        <f t="shared" ref="T77:U77" si="303">R77-L77</f>
        <v>-530037</v>
      </c>
      <c r="U77" s="17">
        <f t="shared" si="303"/>
        <v>-1998.2000000000007</v>
      </c>
      <c r="V77" s="15">
        <v>258670</v>
      </c>
      <c r="W77" s="15">
        <v>11812.82</v>
      </c>
      <c r="X77" s="16">
        <f t="shared" ref="X77:Y77" si="304">V77-N77</f>
        <v>-79156</v>
      </c>
      <c r="Y77" s="17">
        <f t="shared" si="304"/>
        <v>-3748.3000000000011</v>
      </c>
      <c r="Z77" s="18">
        <f t="shared" ref="Z77:AA77" si="305">SUM(T77+X77)</f>
        <v>-609193</v>
      </c>
      <c r="AA77" s="19">
        <f t="shared" si="305"/>
        <v>-5746.5000000000018</v>
      </c>
      <c r="AB77" s="19"/>
      <c r="AC77" s="19"/>
      <c r="AD77" s="17"/>
      <c r="AE77" s="42" t="s">
        <v>69</v>
      </c>
      <c r="AF77" s="42" t="s">
        <v>41</v>
      </c>
      <c r="AG77" s="43">
        <v>2546756</v>
      </c>
      <c r="AH77" s="45">
        <v>9924.69</v>
      </c>
      <c r="AI77" s="44">
        <v>337821</v>
      </c>
      <c r="AJ77" s="45">
        <v>15256.31</v>
      </c>
    </row>
    <row r="78" spans="1:36" ht="20.25" customHeight="1">
      <c r="A78" s="5" t="s">
        <v>70</v>
      </c>
      <c r="B78" s="5" t="s">
        <v>27</v>
      </c>
      <c r="C78" s="8">
        <v>3414358</v>
      </c>
      <c r="D78" s="9">
        <v>12033.04</v>
      </c>
      <c r="E78" s="8">
        <v>214088</v>
      </c>
      <c r="F78" s="9">
        <v>9018.51</v>
      </c>
      <c r="G78" s="8">
        <v>3414358</v>
      </c>
      <c r="H78" s="9">
        <v>12033.04</v>
      </c>
      <c r="I78" s="8">
        <v>214088</v>
      </c>
      <c r="J78" s="9">
        <v>9018.51</v>
      </c>
      <c r="K78" s="10"/>
      <c r="L78" s="11">
        <f t="shared" ref="L78:O78" si="306">SUM(C78+G78)</f>
        <v>6828716</v>
      </c>
      <c r="M78" s="12">
        <f t="shared" si="306"/>
        <v>24066.080000000002</v>
      </c>
      <c r="N78" s="11">
        <f t="shared" si="306"/>
        <v>428176</v>
      </c>
      <c r="O78" s="12">
        <f t="shared" si="306"/>
        <v>18037.02</v>
      </c>
      <c r="P78" s="13">
        <f t="shared" si="1"/>
        <v>7280958.0800000001</v>
      </c>
      <c r="Q78" s="30">
        <f t="shared" si="2"/>
        <v>42103.100000000006</v>
      </c>
      <c r="R78" s="15">
        <v>5323370</v>
      </c>
      <c r="S78" s="15">
        <v>18687.54</v>
      </c>
      <c r="T78" s="16">
        <f t="shared" ref="T78:U78" si="307">R78-L78</f>
        <v>-1505346</v>
      </c>
      <c r="U78" s="17">
        <f t="shared" si="307"/>
        <v>-5378.5400000000009</v>
      </c>
      <c r="V78" s="15">
        <v>410884</v>
      </c>
      <c r="W78" s="15">
        <v>17178.57</v>
      </c>
      <c r="X78" s="16">
        <f t="shared" ref="X78:Y78" si="308">V78-N78</f>
        <v>-17292</v>
      </c>
      <c r="Y78" s="17">
        <f t="shared" si="308"/>
        <v>-858.45000000000073</v>
      </c>
      <c r="Z78" s="18">
        <f t="shared" ref="Z78:AA78" si="309">SUM(T78+X78)</f>
        <v>-1522638</v>
      </c>
      <c r="AA78" s="19">
        <f t="shared" si="309"/>
        <v>-6236.9900000000016</v>
      </c>
      <c r="AB78" s="92"/>
      <c r="AC78" s="19"/>
      <c r="AD78" s="17"/>
      <c r="AE78" s="49" t="s">
        <v>70</v>
      </c>
      <c r="AF78" s="42" t="s">
        <v>27</v>
      </c>
      <c r="AG78" s="43">
        <v>6828661</v>
      </c>
      <c r="AH78" s="45">
        <v>23613.94</v>
      </c>
      <c r="AI78" s="44">
        <v>428169</v>
      </c>
      <c r="AJ78" s="45">
        <v>17681.64</v>
      </c>
    </row>
    <row r="79" spans="1:36" ht="20.25" hidden="1" customHeight="1">
      <c r="A79" s="5" t="s">
        <v>70</v>
      </c>
      <c r="B79" s="5" t="s">
        <v>35</v>
      </c>
      <c r="C79" s="8">
        <v>3414358</v>
      </c>
      <c r="D79" s="9">
        <v>11683.09</v>
      </c>
      <c r="E79" s="8">
        <v>214088</v>
      </c>
      <c r="F79" s="9">
        <v>7949.92</v>
      </c>
      <c r="G79" s="8">
        <v>3414358</v>
      </c>
      <c r="H79" s="9">
        <v>11683.09</v>
      </c>
      <c r="I79" s="8">
        <v>214088</v>
      </c>
      <c r="J79" s="9">
        <v>7949.92</v>
      </c>
      <c r="K79" s="10"/>
      <c r="L79" s="11">
        <f t="shared" ref="L79:O79" si="310">SUM(C79+G79)</f>
        <v>6828716</v>
      </c>
      <c r="M79" s="12">
        <f t="shared" si="310"/>
        <v>23366.18</v>
      </c>
      <c r="N79" s="11">
        <f t="shared" si="310"/>
        <v>428176</v>
      </c>
      <c r="O79" s="12">
        <f t="shared" si="310"/>
        <v>15899.84</v>
      </c>
      <c r="P79" s="13">
        <f t="shared" si="1"/>
        <v>7280258.1799999997</v>
      </c>
      <c r="Q79" s="30">
        <f t="shared" si="2"/>
        <v>39266.020000000004</v>
      </c>
      <c r="R79" s="15">
        <v>5323370</v>
      </c>
      <c r="S79" s="15">
        <v>18173.580000000002</v>
      </c>
      <c r="T79" s="16">
        <f t="shared" ref="T79:U79" si="311">R79-L79</f>
        <v>-1505346</v>
      </c>
      <c r="U79" s="17">
        <f t="shared" si="311"/>
        <v>-5192.5999999999985</v>
      </c>
      <c r="V79" s="15">
        <v>410884</v>
      </c>
      <c r="W79" s="15">
        <v>15183.01</v>
      </c>
      <c r="X79" s="16">
        <f t="shared" ref="X79:Y79" si="312">V79-N79</f>
        <v>-17292</v>
      </c>
      <c r="Y79" s="17">
        <f t="shared" si="312"/>
        <v>-716.82999999999993</v>
      </c>
      <c r="Z79" s="18">
        <f t="shared" ref="Z79:AA79" si="313">SUM(T79+X79)</f>
        <v>-1522638</v>
      </c>
      <c r="AA79" s="19">
        <f t="shared" si="313"/>
        <v>-5909.4299999999985</v>
      </c>
      <c r="AB79" s="19"/>
      <c r="AC79" s="19"/>
      <c r="AD79" s="17"/>
      <c r="AE79" s="42" t="s">
        <v>70</v>
      </c>
      <c r="AF79" s="42" t="s">
        <v>35</v>
      </c>
      <c r="AG79" s="43">
        <v>6828661</v>
      </c>
      <c r="AH79" s="45">
        <v>22930.78</v>
      </c>
      <c r="AI79" s="44">
        <v>428169</v>
      </c>
      <c r="AJ79" s="45">
        <v>15587.8</v>
      </c>
    </row>
    <row r="80" spans="1:36" ht="20.25" customHeight="1">
      <c r="A80" s="5" t="s">
        <v>146</v>
      </c>
      <c r="B80" s="5" t="s">
        <v>27</v>
      </c>
      <c r="C80" s="8">
        <v>14178569</v>
      </c>
      <c r="D80" s="9">
        <v>50550.61</v>
      </c>
      <c r="E80" s="8">
        <v>668992</v>
      </c>
      <c r="F80" s="9">
        <v>36840.9</v>
      </c>
      <c r="G80" s="8">
        <v>14178569</v>
      </c>
      <c r="H80" s="9">
        <v>50550.61</v>
      </c>
      <c r="I80" s="8">
        <v>668992</v>
      </c>
      <c r="J80" s="9">
        <v>36840.9</v>
      </c>
      <c r="K80" s="10"/>
      <c r="L80" s="11">
        <f t="shared" ref="L80:O80" si="314">SUM(C80+G80)</f>
        <v>28357138</v>
      </c>
      <c r="M80" s="12">
        <f t="shared" si="314"/>
        <v>101101.22</v>
      </c>
      <c r="N80" s="11">
        <f t="shared" si="314"/>
        <v>1337984</v>
      </c>
      <c r="O80" s="12">
        <f t="shared" si="314"/>
        <v>73681.8</v>
      </c>
      <c r="P80" s="13">
        <f t="shared" si="1"/>
        <v>29796223.219999999</v>
      </c>
      <c r="Q80" s="30">
        <f t="shared" si="2"/>
        <v>174783.02000000002</v>
      </c>
      <c r="R80" s="15">
        <v>20290479</v>
      </c>
      <c r="S80" s="15">
        <v>72313.37</v>
      </c>
      <c r="T80" s="16">
        <f t="shared" ref="T80:U80" si="315">R80-L80</f>
        <v>-8066659</v>
      </c>
      <c r="U80" s="17">
        <f t="shared" si="315"/>
        <v>-28787.850000000006</v>
      </c>
      <c r="V80" s="15">
        <v>1172656</v>
      </c>
      <c r="W80" s="15">
        <v>64227.55</v>
      </c>
      <c r="X80" s="16">
        <f t="shared" ref="X80:Y80" si="316">V80-N80</f>
        <v>-165328</v>
      </c>
      <c r="Y80" s="17">
        <f t="shared" si="316"/>
        <v>-9454.25</v>
      </c>
      <c r="Z80" s="18">
        <f t="shared" ref="Z80:AA80" si="317">SUM(T80+X80)</f>
        <v>-8231987</v>
      </c>
      <c r="AA80" s="19">
        <f t="shared" si="317"/>
        <v>-38242.100000000006</v>
      </c>
      <c r="AB80" s="92"/>
      <c r="AC80" s="19"/>
      <c r="AD80" s="17"/>
      <c r="AE80" s="42" t="s">
        <v>146</v>
      </c>
      <c r="AF80" s="42" t="s">
        <v>27</v>
      </c>
      <c r="AG80" s="43">
        <v>28357082</v>
      </c>
      <c r="AH80" s="45">
        <v>99048.29</v>
      </c>
      <c r="AI80" s="44">
        <v>1337964</v>
      </c>
      <c r="AJ80" s="45">
        <v>72238.759999999995</v>
      </c>
    </row>
    <row r="81" spans="1:36" ht="20.25" hidden="1" customHeight="1">
      <c r="A81" s="5" t="s">
        <v>146</v>
      </c>
      <c r="B81" s="5" t="s">
        <v>35</v>
      </c>
      <c r="C81" s="8">
        <v>14178569</v>
      </c>
      <c r="D81" s="9">
        <v>49800.62</v>
      </c>
      <c r="E81" s="8">
        <v>668992</v>
      </c>
      <c r="F81" s="9">
        <v>32326.19</v>
      </c>
      <c r="G81" s="8">
        <v>14178569</v>
      </c>
      <c r="H81" s="9">
        <v>49800.62</v>
      </c>
      <c r="I81" s="8">
        <v>668992</v>
      </c>
      <c r="J81" s="9">
        <v>32326.19</v>
      </c>
      <c r="K81" s="10"/>
      <c r="L81" s="11">
        <f t="shared" ref="L81:O81" si="318">SUM(C81+G81)</f>
        <v>28357138</v>
      </c>
      <c r="M81" s="12">
        <f t="shared" si="318"/>
        <v>99601.24</v>
      </c>
      <c r="N81" s="11">
        <f t="shared" si="318"/>
        <v>1337984</v>
      </c>
      <c r="O81" s="12">
        <f t="shared" si="318"/>
        <v>64652.38</v>
      </c>
      <c r="P81" s="13">
        <f t="shared" si="1"/>
        <v>29794723.239999998</v>
      </c>
      <c r="Q81" s="30">
        <f t="shared" si="2"/>
        <v>164253.62</v>
      </c>
      <c r="R81" s="15">
        <v>20290479</v>
      </c>
      <c r="S81" s="15">
        <v>71251.850000000006</v>
      </c>
      <c r="T81" s="16">
        <f t="shared" ref="T81:U81" si="319">R81-L81</f>
        <v>-8066659</v>
      </c>
      <c r="U81" s="17">
        <f t="shared" si="319"/>
        <v>-28349.39</v>
      </c>
      <c r="V81" s="15">
        <v>1172656</v>
      </c>
      <c r="W81" s="15">
        <v>56662.82</v>
      </c>
      <c r="X81" s="16">
        <f t="shared" ref="X81:Y81" si="320">V81-N81</f>
        <v>-165328</v>
      </c>
      <c r="Y81" s="17">
        <f t="shared" si="320"/>
        <v>-7989.5599999999977</v>
      </c>
      <c r="Z81" s="18">
        <f t="shared" ref="Z81:AA81" si="321">SUM(T81+X81)</f>
        <v>-8231987</v>
      </c>
      <c r="AA81" s="19">
        <f t="shared" si="321"/>
        <v>-36338.949999999997</v>
      </c>
      <c r="AB81" s="19"/>
      <c r="AC81" s="19"/>
      <c r="AD81" s="17"/>
      <c r="AE81" s="42" t="s">
        <v>146</v>
      </c>
      <c r="AF81" s="42" t="s">
        <v>35</v>
      </c>
      <c r="AG81" s="43">
        <v>28357082</v>
      </c>
      <c r="AH81" s="45">
        <v>97582.17</v>
      </c>
      <c r="AI81" s="44">
        <v>1337964</v>
      </c>
      <c r="AJ81" s="45">
        <v>63380.33</v>
      </c>
    </row>
    <row r="82" spans="1:36" ht="20.25" customHeight="1">
      <c r="A82" s="5" t="s">
        <v>73</v>
      </c>
      <c r="B82" s="5" t="s">
        <v>27</v>
      </c>
      <c r="C82" s="8">
        <v>760294</v>
      </c>
      <c r="D82" s="9">
        <v>3080.85</v>
      </c>
      <c r="E82" s="8">
        <v>43385</v>
      </c>
      <c r="F82" s="9">
        <v>1730.17</v>
      </c>
      <c r="G82" s="8">
        <v>760294</v>
      </c>
      <c r="H82" s="9">
        <v>3080.85</v>
      </c>
      <c r="I82" s="8">
        <v>43385</v>
      </c>
      <c r="J82" s="9">
        <v>1730.17</v>
      </c>
      <c r="K82" s="10"/>
      <c r="L82" s="11">
        <f t="shared" ref="L82:O82" si="322">SUM(C82+G82)</f>
        <v>1520588</v>
      </c>
      <c r="M82" s="12">
        <f t="shared" si="322"/>
        <v>6161.7</v>
      </c>
      <c r="N82" s="11">
        <f t="shared" si="322"/>
        <v>86770</v>
      </c>
      <c r="O82" s="12">
        <f t="shared" si="322"/>
        <v>3460.34</v>
      </c>
      <c r="P82" s="13">
        <f t="shared" si="1"/>
        <v>1613519.7</v>
      </c>
      <c r="Q82" s="30">
        <f t="shared" si="2"/>
        <v>9622.0400000000009</v>
      </c>
      <c r="R82" s="15">
        <v>926352</v>
      </c>
      <c r="S82" s="15">
        <v>3977.61</v>
      </c>
      <c r="T82" s="16">
        <f t="shared" ref="T82:U82" si="323">R82-L82</f>
        <v>-594236</v>
      </c>
      <c r="U82" s="17">
        <f t="shared" si="323"/>
        <v>-2184.0899999999997</v>
      </c>
      <c r="V82" s="15">
        <v>129581</v>
      </c>
      <c r="W82" s="15">
        <v>5549.17</v>
      </c>
      <c r="X82" s="16">
        <f t="shared" ref="X82:Y82" si="324">V82-N82</f>
        <v>42811</v>
      </c>
      <c r="Y82" s="17">
        <f t="shared" si="324"/>
        <v>2088.83</v>
      </c>
      <c r="Z82" s="18">
        <f t="shared" ref="Z82:AA82" si="325">SUM(T82+X82)</f>
        <v>-551425</v>
      </c>
      <c r="AA82" s="19">
        <f t="shared" si="325"/>
        <v>-95.259999999999764</v>
      </c>
      <c r="AB82" s="92"/>
      <c r="AC82" s="19"/>
      <c r="AD82" s="17"/>
      <c r="AE82" s="42" t="s">
        <v>73</v>
      </c>
      <c r="AF82" s="42" t="s">
        <v>120</v>
      </c>
      <c r="AG82" s="43"/>
      <c r="AH82" s="43"/>
      <c r="AI82" s="44"/>
      <c r="AJ82" s="45"/>
    </row>
    <row r="83" spans="1:36" ht="20.25" hidden="1" customHeight="1">
      <c r="A83" s="5" t="s">
        <v>73</v>
      </c>
      <c r="B83" s="5" t="s">
        <v>35</v>
      </c>
      <c r="C83" s="8">
        <v>760294</v>
      </c>
      <c r="D83" s="9">
        <v>2579.9899999999998</v>
      </c>
      <c r="E83" s="8">
        <v>43385</v>
      </c>
      <c r="F83" s="9">
        <v>1550.33</v>
      </c>
      <c r="G83" s="8">
        <v>760294</v>
      </c>
      <c r="H83" s="9">
        <v>2579.9899999999998</v>
      </c>
      <c r="I83" s="8">
        <v>43385</v>
      </c>
      <c r="J83" s="9">
        <v>1550.33</v>
      </c>
      <c r="K83" s="10"/>
      <c r="L83" s="11">
        <f t="shared" ref="L83:O83" si="326">SUM(C83+G83)</f>
        <v>1520588</v>
      </c>
      <c r="M83" s="12">
        <f t="shared" si="326"/>
        <v>5159.9799999999996</v>
      </c>
      <c r="N83" s="11">
        <f t="shared" si="326"/>
        <v>86770</v>
      </c>
      <c r="O83" s="12">
        <f t="shared" si="326"/>
        <v>3100.66</v>
      </c>
      <c r="P83" s="13">
        <f t="shared" si="1"/>
        <v>1612517.98</v>
      </c>
      <c r="Q83" s="30">
        <f t="shared" si="2"/>
        <v>8260.64</v>
      </c>
      <c r="R83" s="15">
        <v>926352</v>
      </c>
      <c r="S83" s="15">
        <v>3396.36</v>
      </c>
      <c r="T83" s="16">
        <f t="shared" ref="T83:U83" si="327">R83-L83</f>
        <v>-594236</v>
      </c>
      <c r="U83" s="17">
        <f t="shared" si="327"/>
        <v>-1763.6199999999994</v>
      </c>
      <c r="V83" s="15">
        <v>129581</v>
      </c>
      <c r="W83" s="15">
        <v>4817.7</v>
      </c>
      <c r="X83" s="16">
        <f t="shared" ref="X83:Y83" si="328">V83-N83</f>
        <v>42811</v>
      </c>
      <c r="Y83" s="17">
        <f t="shared" si="328"/>
        <v>1717.04</v>
      </c>
      <c r="Z83" s="18">
        <f t="shared" ref="Z83:AA83" si="329">SUM(T83+X83)</f>
        <v>-551425</v>
      </c>
      <c r="AA83" s="19">
        <f t="shared" si="329"/>
        <v>-46.579999999999472</v>
      </c>
      <c r="AB83" s="19"/>
      <c r="AC83" s="19"/>
      <c r="AD83" s="17"/>
      <c r="AE83" s="42" t="s">
        <v>73</v>
      </c>
      <c r="AF83" s="42" t="s">
        <v>120</v>
      </c>
      <c r="AG83" s="43"/>
      <c r="AH83" s="43"/>
      <c r="AI83" s="44"/>
      <c r="AJ83" s="45"/>
    </row>
    <row r="84" spans="1:36" ht="20.25" customHeight="1">
      <c r="A84" s="5" t="s">
        <v>74</v>
      </c>
      <c r="B84" s="5" t="s">
        <v>27</v>
      </c>
      <c r="C84" s="8">
        <v>3038877</v>
      </c>
      <c r="D84" s="9">
        <v>12174.87</v>
      </c>
      <c r="E84" s="8">
        <v>574434</v>
      </c>
      <c r="F84" s="9">
        <v>32448.43</v>
      </c>
      <c r="G84" s="8">
        <v>3038876</v>
      </c>
      <c r="H84" s="9">
        <v>12174.87</v>
      </c>
      <c r="I84" s="8">
        <v>574434</v>
      </c>
      <c r="J84" s="9">
        <v>32448.43</v>
      </c>
      <c r="K84" s="10"/>
      <c r="L84" s="11">
        <f t="shared" ref="L84:O84" si="330">SUM(C84+G84)</f>
        <v>6077753</v>
      </c>
      <c r="M84" s="12">
        <f t="shared" si="330"/>
        <v>24349.74</v>
      </c>
      <c r="N84" s="11">
        <f t="shared" si="330"/>
        <v>1148868</v>
      </c>
      <c r="O84" s="12">
        <f t="shared" si="330"/>
        <v>64896.86</v>
      </c>
      <c r="P84" s="13">
        <f t="shared" si="1"/>
        <v>7250970.7400000002</v>
      </c>
      <c r="Q84" s="30">
        <f t="shared" si="2"/>
        <v>89246.6</v>
      </c>
      <c r="R84" s="15">
        <v>4352960</v>
      </c>
      <c r="S84" s="15">
        <v>17220.97</v>
      </c>
      <c r="T84" s="16">
        <f t="shared" ref="T84:U84" si="331">R84-L84</f>
        <v>-1724793</v>
      </c>
      <c r="U84" s="17">
        <f t="shared" si="331"/>
        <v>-7128.77</v>
      </c>
      <c r="V84" s="15">
        <v>926886</v>
      </c>
      <c r="W84" s="15">
        <v>51985.65</v>
      </c>
      <c r="X84" s="16">
        <f t="shared" ref="X84:Y84" si="332">V84-N84</f>
        <v>-221982</v>
      </c>
      <c r="Y84" s="17">
        <f t="shared" si="332"/>
        <v>-12911.21</v>
      </c>
      <c r="Z84" s="18">
        <f t="shared" ref="Z84:AA84" si="333">SUM(T84+X84)</f>
        <v>-1946775</v>
      </c>
      <c r="AA84" s="19">
        <f t="shared" si="333"/>
        <v>-20039.98</v>
      </c>
      <c r="AB84" s="92"/>
      <c r="AC84" s="19"/>
      <c r="AD84" s="17"/>
      <c r="AE84" s="42" t="s">
        <v>74</v>
      </c>
      <c r="AF84" s="42" t="s">
        <v>27</v>
      </c>
      <c r="AG84" s="43">
        <v>6077610</v>
      </c>
      <c r="AH84" s="43">
        <v>23859.89</v>
      </c>
      <c r="AI84" s="44">
        <v>1148813</v>
      </c>
      <c r="AJ84" s="45">
        <v>63623.56</v>
      </c>
    </row>
    <row r="85" spans="1:36" ht="20.25" hidden="1" customHeight="1">
      <c r="A85" s="5" t="s">
        <v>74</v>
      </c>
      <c r="B85" s="5" t="s">
        <v>35</v>
      </c>
      <c r="C85" s="8">
        <v>3038877</v>
      </c>
      <c r="D85" s="9">
        <v>11666.57</v>
      </c>
      <c r="E85" s="50">
        <v>574434</v>
      </c>
      <c r="F85" s="9">
        <v>28068.53</v>
      </c>
      <c r="G85" s="8">
        <v>3038876</v>
      </c>
      <c r="H85" s="9">
        <v>11666.57</v>
      </c>
      <c r="I85" s="8">
        <v>574434</v>
      </c>
      <c r="J85" s="9">
        <v>28068.53</v>
      </c>
      <c r="K85" s="10"/>
      <c r="L85" s="11">
        <f t="shared" ref="L85:O85" si="334">SUM(C85+G85)</f>
        <v>6077753</v>
      </c>
      <c r="M85" s="12">
        <f t="shared" si="334"/>
        <v>23333.14</v>
      </c>
      <c r="N85" s="11">
        <f t="shared" si="334"/>
        <v>1148868</v>
      </c>
      <c r="O85" s="12">
        <f t="shared" si="334"/>
        <v>56137.06</v>
      </c>
      <c r="P85" s="13">
        <f t="shared" si="1"/>
        <v>7249954.1399999997</v>
      </c>
      <c r="Q85" s="30">
        <f t="shared" si="2"/>
        <v>79470.2</v>
      </c>
      <c r="R85" s="15">
        <v>4352960</v>
      </c>
      <c r="S85" s="15">
        <v>16577.87</v>
      </c>
      <c r="T85" s="16">
        <f t="shared" ref="T85:U85" si="335">R85-L85</f>
        <v>-1724793</v>
      </c>
      <c r="U85" s="17">
        <f t="shared" si="335"/>
        <v>-6755.27</v>
      </c>
      <c r="V85" s="15">
        <v>926886</v>
      </c>
      <c r="W85" s="15">
        <v>45333.05</v>
      </c>
      <c r="X85" s="16">
        <f t="shared" ref="X85:Y85" si="336">V85-N85</f>
        <v>-221982</v>
      </c>
      <c r="Y85" s="17">
        <f t="shared" si="336"/>
        <v>-10804.009999999995</v>
      </c>
      <c r="Z85" s="18">
        <f t="shared" ref="Z85:AA85" si="337">SUM(T85+X85)</f>
        <v>-1946775</v>
      </c>
      <c r="AA85" s="19">
        <f t="shared" si="337"/>
        <v>-17559.279999999995</v>
      </c>
      <c r="AB85" s="19"/>
      <c r="AC85" s="19"/>
      <c r="AD85" s="17"/>
      <c r="AE85" s="42" t="s">
        <v>74</v>
      </c>
      <c r="AF85" s="42" t="s">
        <v>35</v>
      </c>
      <c r="AG85" s="43">
        <v>6077610</v>
      </c>
      <c r="AH85" s="43">
        <v>22865.33</v>
      </c>
      <c r="AI85" s="44">
        <v>1148813</v>
      </c>
      <c r="AJ85" s="45">
        <v>55031.39</v>
      </c>
    </row>
    <row r="86" spans="1:36" ht="20.25" customHeight="1">
      <c r="A86" s="5" t="s">
        <v>75</v>
      </c>
      <c r="B86" s="5" t="s">
        <v>27</v>
      </c>
      <c r="C86" s="50">
        <v>5824997</v>
      </c>
      <c r="D86" s="9">
        <v>22460.7</v>
      </c>
      <c r="E86" s="8">
        <v>147462</v>
      </c>
      <c r="F86" s="9">
        <v>8500.7900000000009</v>
      </c>
      <c r="G86" s="8">
        <v>5824997</v>
      </c>
      <c r="H86" s="9">
        <v>22460.7</v>
      </c>
      <c r="I86" s="8">
        <v>147462</v>
      </c>
      <c r="J86" s="9">
        <v>8500.7900000000009</v>
      </c>
      <c r="K86" s="10"/>
      <c r="L86" s="11">
        <f t="shared" ref="L86:O86" si="338">SUM(C86+G86)</f>
        <v>11649994</v>
      </c>
      <c r="M86" s="12">
        <f t="shared" si="338"/>
        <v>44921.4</v>
      </c>
      <c r="N86" s="11">
        <f t="shared" si="338"/>
        <v>294924</v>
      </c>
      <c r="O86" s="12">
        <f t="shared" si="338"/>
        <v>17001.580000000002</v>
      </c>
      <c r="P86" s="13">
        <f t="shared" si="1"/>
        <v>11989839.4</v>
      </c>
      <c r="Q86" s="30">
        <f t="shared" si="2"/>
        <v>61922.98</v>
      </c>
      <c r="R86" s="15">
        <v>8190115</v>
      </c>
      <c r="S86" s="15">
        <v>31434.78</v>
      </c>
      <c r="T86" s="16">
        <f t="shared" ref="T86:U86" si="339">R86-L86</f>
        <v>-3459879</v>
      </c>
      <c r="U86" s="17">
        <f t="shared" si="339"/>
        <v>-13486.620000000003</v>
      </c>
      <c r="V86" s="15">
        <v>187803</v>
      </c>
      <c r="W86" s="15">
        <v>10870.94</v>
      </c>
      <c r="X86" s="16">
        <f t="shared" ref="X86:Y86" si="340">V86-N86</f>
        <v>-107121</v>
      </c>
      <c r="Y86" s="17">
        <f t="shared" si="340"/>
        <v>-6130.6400000000012</v>
      </c>
      <c r="Z86" s="18">
        <f t="shared" ref="Z86:AA86" si="341">SUM(T86+X86)</f>
        <v>-3567000</v>
      </c>
      <c r="AA86" s="19">
        <f t="shared" si="341"/>
        <v>-19617.260000000002</v>
      </c>
      <c r="AB86" s="92"/>
      <c r="AC86" s="19"/>
      <c r="AD86" s="17" t="s">
        <v>147</v>
      </c>
      <c r="AE86" s="42" t="s">
        <v>75</v>
      </c>
      <c r="AF86" s="42" t="s">
        <v>27</v>
      </c>
      <c r="AG86" s="43">
        <v>11680978</v>
      </c>
      <c r="AH86" s="43">
        <v>44189.74</v>
      </c>
      <c r="AI86" s="44">
        <v>294912</v>
      </c>
      <c r="AJ86" s="45">
        <v>16666.53</v>
      </c>
    </row>
    <row r="87" spans="1:36" ht="20.25" hidden="1" customHeight="1">
      <c r="A87" s="5" t="s">
        <v>75</v>
      </c>
      <c r="B87" s="5" t="s">
        <v>35</v>
      </c>
      <c r="C87" s="8">
        <v>5824997</v>
      </c>
      <c r="D87" s="9">
        <v>21191.02</v>
      </c>
      <c r="E87" s="8">
        <v>147462</v>
      </c>
      <c r="F87" s="9">
        <v>6958.73</v>
      </c>
      <c r="G87" s="8">
        <v>5824997</v>
      </c>
      <c r="H87" s="9">
        <v>21191.02</v>
      </c>
      <c r="I87" s="8">
        <v>147462</v>
      </c>
      <c r="J87" s="9">
        <v>6958.73</v>
      </c>
      <c r="K87" s="10"/>
      <c r="L87" s="11">
        <f t="shared" ref="L87:O87" si="342">SUM(C87+G87)</f>
        <v>11649994</v>
      </c>
      <c r="M87" s="12">
        <f t="shared" si="342"/>
        <v>42382.04</v>
      </c>
      <c r="N87" s="11">
        <f t="shared" si="342"/>
        <v>294924</v>
      </c>
      <c r="O87" s="12">
        <f t="shared" si="342"/>
        <v>13917.46</v>
      </c>
      <c r="P87" s="13">
        <f t="shared" si="1"/>
        <v>11987300.039999999</v>
      </c>
      <c r="Q87" s="30">
        <f t="shared" si="2"/>
        <v>56299.5</v>
      </c>
      <c r="R87" s="15">
        <v>8190115</v>
      </c>
      <c r="S87" s="15">
        <v>29701.63</v>
      </c>
      <c r="T87" s="16">
        <f t="shared" ref="T87:U87" si="343">R87-L87</f>
        <v>-3459879</v>
      </c>
      <c r="U87" s="17">
        <f t="shared" si="343"/>
        <v>-12680.41</v>
      </c>
      <c r="V87" s="15">
        <v>187803</v>
      </c>
      <c r="W87" s="15">
        <v>8862.42</v>
      </c>
      <c r="X87" s="16">
        <f t="shared" ref="X87:Y87" si="344">V87-N87</f>
        <v>-107121</v>
      </c>
      <c r="Y87" s="17">
        <f t="shared" si="344"/>
        <v>-5055.0399999999991</v>
      </c>
      <c r="Z87" s="18">
        <f t="shared" ref="Z87:AA87" si="345">SUM(T87+X87)</f>
        <v>-3567000</v>
      </c>
      <c r="AA87" s="19">
        <f t="shared" si="345"/>
        <v>-17735.449999999997</v>
      </c>
      <c r="AB87" s="19"/>
      <c r="AC87" s="19"/>
      <c r="AD87" s="17" t="s">
        <v>147</v>
      </c>
      <c r="AE87" s="42" t="s">
        <v>75</v>
      </c>
      <c r="AF87" s="42" t="s">
        <v>35</v>
      </c>
      <c r="AG87" s="43">
        <v>11680978</v>
      </c>
      <c r="AH87" s="43">
        <v>41668.19</v>
      </c>
      <c r="AI87" s="44">
        <v>294912</v>
      </c>
      <c r="AJ87" s="45">
        <v>13642.63</v>
      </c>
    </row>
    <row r="88" spans="1:36" ht="20.25" customHeight="1">
      <c r="A88" s="5" t="s">
        <v>76</v>
      </c>
      <c r="B88" s="5" t="s">
        <v>27</v>
      </c>
      <c r="C88" s="8">
        <v>5200218</v>
      </c>
      <c r="D88" s="9">
        <v>18130.97</v>
      </c>
      <c r="E88" s="8">
        <v>641952</v>
      </c>
      <c r="F88" s="9">
        <v>33057.72</v>
      </c>
      <c r="G88" s="8">
        <v>5200218</v>
      </c>
      <c r="H88" s="9">
        <v>18130.97</v>
      </c>
      <c r="I88" s="8">
        <v>641952</v>
      </c>
      <c r="J88" s="9">
        <v>33057.72</v>
      </c>
      <c r="K88" s="10"/>
      <c r="L88" s="11">
        <f t="shared" ref="L88:O88" si="346">SUM(C88+G88)</f>
        <v>10400436</v>
      </c>
      <c r="M88" s="12">
        <f t="shared" si="346"/>
        <v>36261.94</v>
      </c>
      <c r="N88" s="11">
        <f t="shared" si="346"/>
        <v>1283904</v>
      </c>
      <c r="O88" s="12">
        <f t="shared" si="346"/>
        <v>66115.44</v>
      </c>
      <c r="P88" s="13">
        <f t="shared" si="1"/>
        <v>11720601.939999999</v>
      </c>
      <c r="Q88" s="30">
        <f t="shared" si="2"/>
        <v>102377.38</v>
      </c>
      <c r="R88" s="15">
        <v>7174490</v>
      </c>
      <c r="S88" s="15">
        <v>25101.38</v>
      </c>
      <c r="T88" s="16">
        <f t="shared" ref="T88:U88" si="347">R88-L88</f>
        <v>-3225946</v>
      </c>
      <c r="U88" s="17">
        <f t="shared" si="347"/>
        <v>-11160.560000000001</v>
      </c>
      <c r="V88" s="15">
        <v>1070062</v>
      </c>
      <c r="W88" s="15">
        <v>55064.63</v>
      </c>
      <c r="X88" s="16">
        <f t="shared" ref="X88:Y88" si="348">V88-N88</f>
        <v>-213842</v>
      </c>
      <c r="Y88" s="17">
        <f t="shared" si="348"/>
        <v>-11050.810000000005</v>
      </c>
      <c r="Z88" s="18">
        <f t="shared" ref="Z88:AA88" si="349">SUM(T88+X88)</f>
        <v>-3439788</v>
      </c>
      <c r="AA88" s="19">
        <f t="shared" si="349"/>
        <v>-22211.370000000006</v>
      </c>
      <c r="AB88" s="92"/>
      <c r="AC88" s="19"/>
      <c r="AD88" s="17"/>
      <c r="AE88" s="42" t="s">
        <v>76</v>
      </c>
      <c r="AF88" s="42" t="s">
        <v>27</v>
      </c>
      <c r="AG88" s="43">
        <v>10400383</v>
      </c>
      <c r="AH88" s="43">
        <v>35585.9</v>
      </c>
      <c r="AI88" s="44">
        <v>1283887</v>
      </c>
      <c r="AJ88" s="45">
        <v>64817.34</v>
      </c>
    </row>
    <row r="89" spans="1:36" ht="20.25" hidden="1" customHeight="1">
      <c r="A89" s="5" t="s">
        <v>76</v>
      </c>
      <c r="B89" s="5" t="s">
        <v>35</v>
      </c>
      <c r="C89" s="8">
        <v>5200218</v>
      </c>
      <c r="D89" s="9">
        <v>17849.560000000001</v>
      </c>
      <c r="E89" s="8">
        <v>641952</v>
      </c>
      <c r="F89" s="9">
        <v>29595.29</v>
      </c>
      <c r="G89" s="8">
        <v>5200218</v>
      </c>
      <c r="H89" s="9">
        <v>17849.560000000001</v>
      </c>
      <c r="I89" s="8">
        <v>641952</v>
      </c>
      <c r="J89" s="9">
        <v>29595.29</v>
      </c>
      <c r="K89" s="10"/>
      <c r="L89" s="11">
        <f t="shared" ref="L89:O89" si="350">SUM(C89+G89)</f>
        <v>10400436</v>
      </c>
      <c r="M89" s="12">
        <f t="shared" si="350"/>
        <v>35699.120000000003</v>
      </c>
      <c r="N89" s="11">
        <f t="shared" si="350"/>
        <v>1283904</v>
      </c>
      <c r="O89" s="12">
        <f t="shared" si="350"/>
        <v>59190.58</v>
      </c>
      <c r="P89" s="13">
        <f t="shared" si="1"/>
        <v>11720039.119999999</v>
      </c>
      <c r="Q89" s="30">
        <f t="shared" si="2"/>
        <v>94889.700000000012</v>
      </c>
      <c r="R89" s="15">
        <v>7174490</v>
      </c>
      <c r="S89" s="15">
        <v>24653.4</v>
      </c>
      <c r="T89" s="16">
        <f t="shared" ref="T89:U89" si="351">R89-L89</f>
        <v>-3225946</v>
      </c>
      <c r="U89" s="17">
        <f t="shared" si="351"/>
        <v>-11045.720000000001</v>
      </c>
      <c r="V89" s="15">
        <v>1070062</v>
      </c>
      <c r="W89" s="15">
        <v>49325.07</v>
      </c>
      <c r="X89" s="16">
        <f t="shared" ref="X89:Y89" si="352">V89-N89</f>
        <v>-213842</v>
      </c>
      <c r="Y89" s="17">
        <f t="shared" si="352"/>
        <v>-9865.510000000002</v>
      </c>
      <c r="Z89" s="18">
        <f t="shared" ref="Z89:AA89" si="353">SUM(T89+X89)</f>
        <v>-3439788</v>
      </c>
      <c r="AA89" s="19">
        <f t="shared" si="353"/>
        <v>-20911.230000000003</v>
      </c>
      <c r="AB89" s="19"/>
      <c r="AC89" s="19"/>
      <c r="AD89" s="17"/>
      <c r="AE89" s="42" t="s">
        <v>76</v>
      </c>
      <c r="AF89" s="42" t="s">
        <v>35</v>
      </c>
      <c r="AG89" s="43">
        <v>10400383</v>
      </c>
      <c r="AH89" s="43">
        <v>35033.68</v>
      </c>
      <c r="AI89" s="44">
        <v>1283887</v>
      </c>
      <c r="AJ89" s="45">
        <v>58029.35</v>
      </c>
    </row>
    <row r="90" spans="1:36" ht="20.25" customHeight="1">
      <c r="A90" s="5" t="s">
        <v>77</v>
      </c>
      <c r="B90" s="5" t="s">
        <v>27</v>
      </c>
      <c r="C90" s="8">
        <v>1352393</v>
      </c>
      <c r="D90" s="9">
        <v>4762.8999999999996</v>
      </c>
      <c r="E90" s="8">
        <v>76226</v>
      </c>
      <c r="F90" s="9">
        <v>4030.96</v>
      </c>
      <c r="G90" s="8">
        <v>1352393</v>
      </c>
      <c r="H90" s="9">
        <v>4762.8999999999996</v>
      </c>
      <c r="I90" s="8">
        <v>76226</v>
      </c>
      <c r="J90" s="9">
        <v>4030.96</v>
      </c>
      <c r="K90" s="10"/>
      <c r="L90" s="11">
        <f t="shared" ref="L90:O90" si="354">SUM(C90+G90)</f>
        <v>2704786</v>
      </c>
      <c r="M90" s="12">
        <f t="shared" si="354"/>
        <v>9525.7999999999993</v>
      </c>
      <c r="N90" s="11">
        <f t="shared" si="354"/>
        <v>152452</v>
      </c>
      <c r="O90" s="12">
        <f t="shared" si="354"/>
        <v>8061.92</v>
      </c>
      <c r="P90" s="13">
        <f t="shared" si="1"/>
        <v>2866763.8</v>
      </c>
      <c r="Q90" s="30">
        <f t="shared" si="2"/>
        <v>17587.72</v>
      </c>
      <c r="R90" s="15">
        <v>2198305</v>
      </c>
      <c r="S90" s="15">
        <v>7751.03</v>
      </c>
      <c r="T90" s="16">
        <f t="shared" ref="T90:U90" si="355">R90-L90</f>
        <v>-506481</v>
      </c>
      <c r="U90" s="17">
        <f t="shared" si="355"/>
        <v>-1774.7699999999995</v>
      </c>
      <c r="V90" s="15">
        <v>131053</v>
      </c>
      <c r="W90" s="15">
        <v>6900.29</v>
      </c>
      <c r="X90" s="16">
        <f t="shared" ref="X90:Y90" si="356">V90-N90</f>
        <v>-21399</v>
      </c>
      <c r="Y90" s="17">
        <f t="shared" si="356"/>
        <v>-1161.6300000000001</v>
      </c>
      <c r="Z90" s="18">
        <f t="shared" ref="Z90:AA90" si="357">SUM(T90+X90)</f>
        <v>-527880</v>
      </c>
      <c r="AA90" s="19">
        <f t="shared" si="357"/>
        <v>-2936.3999999999996</v>
      </c>
      <c r="AB90" s="92">
        <v>527880</v>
      </c>
      <c r="AC90" s="19">
        <v>2936.4</v>
      </c>
      <c r="AD90" s="17"/>
      <c r="AE90" s="42" t="s">
        <v>77</v>
      </c>
      <c r="AF90" s="42" t="s">
        <v>27</v>
      </c>
      <c r="AG90" s="43">
        <v>2704769</v>
      </c>
      <c r="AH90" s="43">
        <v>9327.83</v>
      </c>
      <c r="AI90" s="44">
        <v>152446</v>
      </c>
      <c r="AJ90" s="45">
        <v>7903.06</v>
      </c>
    </row>
    <row r="91" spans="1:36" ht="20.25" hidden="1" customHeight="1">
      <c r="A91" s="5" t="s">
        <v>77</v>
      </c>
      <c r="B91" s="5" t="s">
        <v>35</v>
      </c>
      <c r="C91" s="8">
        <v>1352393</v>
      </c>
      <c r="D91" s="9">
        <v>4670.71</v>
      </c>
      <c r="E91" s="8">
        <v>76226</v>
      </c>
      <c r="F91" s="9">
        <v>3597.1</v>
      </c>
      <c r="G91" s="8">
        <v>1352393</v>
      </c>
      <c r="H91" s="9">
        <v>4670.71</v>
      </c>
      <c r="I91" s="8">
        <v>76226</v>
      </c>
      <c r="J91" s="9">
        <v>3597.1</v>
      </c>
      <c r="K91" s="10"/>
      <c r="L91" s="11">
        <f t="shared" ref="L91:O91" si="358">SUM(C91+G91)</f>
        <v>2704786</v>
      </c>
      <c r="M91" s="12">
        <f t="shared" si="358"/>
        <v>9341.42</v>
      </c>
      <c r="N91" s="11">
        <f t="shared" si="358"/>
        <v>152452</v>
      </c>
      <c r="O91" s="12">
        <f t="shared" si="358"/>
        <v>7194.2</v>
      </c>
      <c r="P91" s="13">
        <f t="shared" si="1"/>
        <v>2866579.42</v>
      </c>
      <c r="Q91" s="30">
        <f t="shared" si="2"/>
        <v>16535.62</v>
      </c>
      <c r="R91" s="15">
        <v>2198305</v>
      </c>
      <c r="S91" s="15">
        <v>7597.34</v>
      </c>
      <c r="T91" s="16">
        <f t="shared" ref="T91:U91" si="359">R91-L91</f>
        <v>-506481</v>
      </c>
      <c r="U91" s="17">
        <f t="shared" si="359"/>
        <v>-1744.08</v>
      </c>
      <c r="V91" s="15">
        <v>131053</v>
      </c>
      <c r="W91" s="15">
        <v>6184.39</v>
      </c>
      <c r="X91" s="16">
        <f t="shared" ref="X91:Y91" si="360">V91-N91</f>
        <v>-21399</v>
      </c>
      <c r="Y91" s="17">
        <f t="shared" si="360"/>
        <v>-1009.8099999999995</v>
      </c>
      <c r="Z91" s="18">
        <f t="shared" ref="Z91:AA91" si="361">SUM(T91+X91)</f>
        <v>-527880</v>
      </c>
      <c r="AA91" s="19">
        <f t="shared" si="361"/>
        <v>-2753.8899999999994</v>
      </c>
      <c r="AB91" s="19"/>
      <c r="AC91" s="19"/>
      <c r="AD91" s="17"/>
      <c r="AE91" s="42" t="s">
        <v>77</v>
      </c>
      <c r="AF91" s="42" t="s">
        <v>35</v>
      </c>
      <c r="AG91" s="43">
        <v>2704769</v>
      </c>
      <c r="AH91" s="43">
        <v>9147.75</v>
      </c>
      <c r="AI91" s="44">
        <v>152446</v>
      </c>
      <c r="AJ91" s="45">
        <v>7052.15</v>
      </c>
    </row>
    <row r="92" spans="1:36" ht="20.25" customHeight="1">
      <c r="A92" s="5" t="s">
        <v>148</v>
      </c>
      <c r="B92" s="5" t="s">
        <v>27</v>
      </c>
      <c r="C92" s="8">
        <v>2038340</v>
      </c>
      <c r="D92" s="9">
        <v>8953.2000000000007</v>
      </c>
      <c r="E92" s="28">
        <v>91310</v>
      </c>
      <c r="F92" s="9">
        <v>6102.65</v>
      </c>
      <c r="G92" s="28">
        <v>2038340</v>
      </c>
      <c r="H92" s="9">
        <v>8953.2000000000007</v>
      </c>
      <c r="I92" s="28">
        <v>91310</v>
      </c>
      <c r="J92" s="9">
        <v>6102.65</v>
      </c>
      <c r="K92" s="10"/>
      <c r="L92" s="11">
        <f t="shared" ref="L92:O92" si="362">SUM(C92+G92)</f>
        <v>4076680</v>
      </c>
      <c r="M92" s="12">
        <f t="shared" si="362"/>
        <v>17906.400000000001</v>
      </c>
      <c r="N92" s="11">
        <f t="shared" si="362"/>
        <v>182620</v>
      </c>
      <c r="O92" s="12">
        <f t="shared" si="362"/>
        <v>12205.3</v>
      </c>
      <c r="P92" s="13">
        <f t="shared" si="1"/>
        <v>4277206.4000000004</v>
      </c>
      <c r="Q92" s="30">
        <f t="shared" si="2"/>
        <v>30111.7</v>
      </c>
      <c r="R92" s="15">
        <v>3094428</v>
      </c>
      <c r="S92" s="15">
        <v>13226.1</v>
      </c>
      <c r="T92" s="16">
        <f t="shared" ref="T92:U92" si="363">R92-L92</f>
        <v>-982252</v>
      </c>
      <c r="U92" s="17">
        <f t="shared" si="363"/>
        <v>-4680.3000000000011</v>
      </c>
      <c r="V92" s="15">
        <v>80536</v>
      </c>
      <c r="W92" s="15">
        <v>5225.38</v>
      </c>
      <c r="X92" s="16">
        <f t="shared" ref="X92:Y92" si="364">V92-N92</f>
        <v>-102084</v>
      </c>
      <c r="Y92" s="17">
        <f t="shared" si="364"/>
        <v>-6979.9199999999992</v>
      </c>
      <c r="Z92" s="18">
        <f t="shared" ref="Z92:AA92" si="365">SUM(T92+X92)</f>
        <v>-1084336</v>
      </c>
      <c r="AA92" s="19">
        <f t="shared" si="365"/>
        <v>-11660.220000000001</v>
      </c>
      <c r="AB92" s="92">
        <v>1084336</v>
      </c>
      <c r="AC92" s="19">
        <v>11660.21</v>
      </c>
      <c r="AD92" s="17"/>
      <c r="AE92" s="42" t="s">
        <v>148</v>
      </c>
      <c r="AF92" s="42" t="s">
        <v>27</v>
      </c>
      <c r="AG92" s="43">
        <v>4076634</v>
      </c>
      <c r="AH92" s="43">
        <v>17548.23</v>
      </c>
      <c r="AI92" s="44">
        <v>182605</v>
      </c>
      <c r="AJ92" s="45">
        <v>12085.75</v>
      </c>
    </row>
    <row r="93" spans="1:36" ht="20.25" hidden="1" customHeight="1">
      <c r="A93" s="10" t="s">
        <v>148</v>
      </c>
      <c r="B93" s="10" t="s">
        <v>34</v>
      </c>
      <c r="C93" s="28">
        <v>82388</v>
      </c>
      <c r="D93" s="30">
        <v>998.15</v>
      </c>
      <c r="E93" s="8">
        <v>9738</v>
      </c>
      <c r="F93" s="30">
        <v>1282.32</v>
      </c>
      <c r="G93" s="8">
        <v>82388</v>
      </c>
      <c r="H93" s="30">
        <v>998.15</v>
      </c>
      <c r="I93" s="8">
        <v>9738</v>
      </c>
      <c r="J93" s="30">
        <v>1282.32</v>
      </c>
      <c r="K93" s="10"/>
      <c r="L93" s="11">
        <f t="shared" ref="L93:O93" si="366">SUM(C93+G93)</f>
        <v>164776</v>
      </c>
      <c r="M93" s="12">
        <f t="shared" si="366"/>
        <v>1996.3</v>
      </c>
      <c r="N93" s="11">
        <f t="shared" si="366"/>
        <v>19476</v>
      </c>
      <c r="O93" s="12">
        <f t="shared" si="366"/>
        <v>2564.64</v>
      </c>
      <c r="P93" s="13">
        <f t="shared" si="1"/>
        <v>186248.3</v>
      </c>
      <c r="Q93" s="30">
        <f t="shared" si="2"/>
        <v>4560.9399999999996</v>
      </c>
      <c r="R93" s="15">
        <v>90660</v>
      </c>
      <c r="S93" s="15">
        <v>1107.3499999999999</v>
      </c>
      <c r="T93" s="16">
        <f t="shared" ref="T93:U93" si="367">R93-L93</f>
        <v>-74116</v>
      </c>
      <c r="U93" s="17">
        <f t="shared" si="367"/>
        <v>-888.95</v>
      </c>
      <c r="V93" s="15">
        <v>5042</v>
      </c>
      <c r="W93" s="15">
        <v>658.98</v>
      </c>
      <c r="X93" s="16">
        <f t="shared" ref="X93:Y93" si="368">V93-N93</f>
        <v>-14434</v>
      </c>
      <c r="Y93" s="17">
        <f t="shared" si="368"/>
        <v>-1905.6599999999999</v>
      </c>
      <c r="Z93" s="18">
        <f t="shared" ref="Z93:AA93" si="369">SUM(T93+X93)</f>
        <v>-88550</v>
      </c>
      <c r="AA93" s="19">
        <f t="shared" si="369"/>
        <v>-2794.6099999999997</v>
      </c>
      <c r="AB93" s="19"/>
      <c r="AC93" s="19"/>
      <c r="AD93" s="17"/>
      <c r="AE93" s="43" t="s">
        <v>148</v>
      </c>
      <c r="AF93" s="43" t="s">
        <v>34</v>
      </c>
      <c r="AG93" s="43">
        <v>164758</v>
      </c>
      <c r="AH93" s="43">
        <v>1956.72</v>
      </c>
      <c r="AI93" s="44">
        <v>19472</v>
      </c>
      <c r="AJ93" s="45">
        <v>2514.3200000000002</v>
      </c>
    </row>
    <row r="94" spans="1:36" ht="20.25" hidden="1" customHeight="1">
      <c r="A94" s="5" t="s">
        <v>148</v>
      </c>
      <c r="B94" s="5" t="s">
        <v>35</v>
      </c>
      <c r="C94" s="8">
        <v>1955952</v>
      </c>
      <c r="D94" s="9">
        <v>7212.81</v>
      </c>
      <c r="E94" s="8">
        <v>81572</v>
      </c>
      <c r="F94" s="9">
        <v>4088.91</v>
      </c>
      <c r="G94" s="8">
        <v>1955952</v>
      </c>
      <c r="H94" s="9">
        <v>7212.81</v>
      </c>
      <c r="I94" s="8">
        <v>81572</v>
      </c>
      <c r="J94" s="9">
        <v>4088.91</v>
      </c>
      <c r="K94" s="10"/>
      <c r="L94" s="11">
        <f t="shared" ref="L94:O94" si="370">SUM(C94+G94)</f>
        <v>3911904</v>
      </c>
      <c r="M94" s="12">
        <f t="shared" si="370"/>
        <v>14425.62</v>
      </c>
      <c r="N94" s="11">
        <f t="shared" si="370"/>
        <v>163144</v>
      </c>
      <c r="O94" s="12">
        <f t="shared" si="370"/>
        <v>8177.82</v>
      </c>
      <c r="P94" s="13">
        <f t="shared" si="1"/>
        <v>4089473.62</v>
      </c>
      <c r="Q94" s="30">
        <f t="shared" si="2"/>
        <v>22603.440000000002</v>
      </c>
      <c r="R94" s="15">
        <v>3003768</v>
      </c>
      <c r="S94" s="15">
        <v>11020.53</v>
      </c>
      <c r="T94" s="16">
        <f t="shared" ref="T94:U94" si="371">R94-L94</f>
        <v>-908136</v>
      </c>
      <c r="U94" s="17">
        <f t="shared" si="371"/>
        <v>-3405.09</v>
      </c>
      <c r="V94" s="15">
        <v>75494</v>
      </c>
      <c r="W94" s="15">
        <v>3857.1</v>
      </c>
      <c r="X94" s="16">
        <f t="shared" ref="X94:Y94" si="372">V94-N94</f>
        <v>-87650</v>
      </c>
      <c r="Y94" s="17">
        <f t="shared" si="372"/>
        <v>-4320.7199999999993</v>
      </c>
      <c r="Z94" s="18">
        <f t="shared" ref="Z94:AA94" si="373">SUM(T94+X94)</f>
        <v>-995786</v>
      </c>
      <c r="AA94" s="19">
        <f t="shared" si="373"/>
        <v>-7725.8099999999995</v>
      </c>
      <c r="AB94" s="19"/>
      <c r="AC94" s="19"/>
      <c r="AD94" s="17"/>
      <c r="AE94" s="42" t="s">
        <v>148</v>
      </c>
      <c r="AF94" s="42" t="s">
        <v>35</v>
      </c>
      <c r="AG94" s="43">
        <v>3911876</v>
      </c>
      <c r="AH94" s="43">
        <v>14135.19</v>
      </c>
      <c r="AI94" s="44">
        <v>163133</v>
      </c>
      <c r="AJ94" s="45">
        <v>8016.47</v>
      </c>
    </row>
    <row r="95" spans="1:36" ht="20.25" customHeight="1">
      <c r="A95" s="5" t="s">
        <v>81</v>
      </c>
      <c r="B95" s="5" t="s">
        <v>27</v>
      </c>
      <c r="C95" s="8">
        <v>315972</v>
      </c>
      <c r="D95" s="9">
        <v>1142.95</v>
      </c>
      <c r="E95" s="8">
        <v>91752</v>
      </c>
      <c r="F95" s="9">
        <v>5001.55</v>
      </c>
      <c r="G95" s="8">
        <v>315972</v>
      </c>
      <c r="H95" s="9">
        <v>1142.95</v>
      </c>
      <c r="I95" s="8">
        <v>91752</v>
      </c>
      <c r="J95" s="9">
        <v>5001.55</v>
      </c>
      <c r="K95" s="10"/>
      <c r="L95" s="11">
        <f t="shared" ref="L95:O95" si="374">SUM(C95+G95)</f>
        <v>631944</v>
      </c>
      <c r="M95" s="12">
        <f t="shared" si="374"/>
        <v>2285.9</v>
      </c>
      <c r="N95" s="11">
        <f t="shared" si="374"/>
        <v>183504</v>
      </c>
      <c r="O95" s="12">
        <f t="shared" si="374"/>
        <v>10003.1</v>
      </c>
      <c r="P95" s="13">
        <f t="shared" si="1"/>
        <v>817733.9</v>
      </c>
      <c r="Q95" s="30">
        <f t="shared" si="2"/>
        <v>12289</v>
      </c>
      <c r="R95" s="15">
        <v>477170</v>
      </c>
      <c r="S95" s="15">
        <v>1718.4</v>
      </c>
      <c r="T95" s="16">
        <f t="shared" ref="T95:U95" si="375">R95-L95</f>
        <v>-154774</v>
      </c>
      <c r="U95" s="17">
        <f t="shared" si="375"/>
        <v>-567.5</v>
      </c>
      <c r="V95" s="15">
        <v>136282</v>
      </c>
      <c r="W95" s="15">
        <v>7401.97</v>
      </c>
      <c r="X95" s="16">
        <f t="shared" ref="X95:Y95" si="376">V95-N95</f>
        <v>-47222</v>
      </c>
      <c r="Y95" s="17">
        <f t="shared" si="376"/>
        <v>-2601.13</v>
      </c>
      <c r="Z95" s="18">
        <f t="shared" ref="Z95:AA95" si="377">SUM(T95+X95)</f>
        <v>-201996</v>
      </c>
      <c r="AA95" s="19">
        <f t="shared" si="377"/>
        <v>-3168.63</v>
      </c>
      <c r="AB95" s="92">
        <v>201996</v>
      </c>
      <c r="AC95" s="19">
        <v>3168.63</v>
      </c>
      <c r="AD95" s="17"/>
      <c r="AE95" s="42" t="s">
        <v>81</v>
      </c>
      <c r="AF95" s="42" t="s">
        <v>27</v>
      </c>
      <c r="AG95" s="43">
        <v>631938</v>
      </c>
      <c r="AH95" s="43">
        <v>2238.44</v>
      </c>
      <c r="AI95" s="44">
        <v>183499</v>
      </c>
      <c r="AJ95" s="45">
        <v>9806.1200000000008</v>
      </c>
    </row>
    <row r="96" spans="1:36" ht="20.25" hidden="1" customHeight="1">
      <c r="A96" s="5" t="s">
        <v>81</v>
      </c>
      <c r="B96" s="5" t="s">
        <v>35</v>
      </c>
      <c r="C96" s="8">
        <v>315972</v>
      </c>
      <c r="D96" s="9">
        <v>1109.0999999999999</v>
      </c>
      <c r="E96" s="8">
        <v>91752</v>
      </c>
      <c r="F96" s="9">
        <v>4329.78</v>
      </c>
      <c r="G96" s="8">
        <v>315972</v>
      </c>
      <c r="H96" s="9">
        <v>1109.0999999999999</v>
      </c>
      <c r="I96" s="8">
        <v>91752</v>
      </c>
      <c r="J96" s="9">
        <v>4329.78</v>
      </c>
      <c r="K96" s="10"/>
      <c r="L96" s="11">
        <f t="shared" ref="L96:O96" si="378">SUM(C96+G96)</f>
        <v>631944</v>
      </c>
      <c r="M96" s="12">
        <f t="shared" si="378"/>
        <v>2218.1999999999998</v>
      </c>
      <c r="N96" s="11">
        <f t="shared" si="378"/>
        <v>183504</v>
      </c>
      <c r="O96" s="12">
        <f t="shared" si="378"/>
        <v>8659.56</v>
      </c>
      <c r="P96" s="13">
        <f t="shared" si="1"/>
        <v>817666.2</v>
      </c>
      <c r="Q96" s="30">
        <f t="shared" si="2"/>
        <v>10877.759999999998</v>
      </c>
      <c r="R96" s="15">
        <v>477170</v>
      </c>
      <c r="S96" s="15">
        <v>1670.47</v>
      </c>
      <c r="T96" s="16">
        <f t="shared" ref="T96:U96" si="379">R96-L96</f>
        <v>-154774</v>
      </c>
      <c r="U96" s="17">
        <f t="shared" si="379"/>
        <v>-547.72999999999979</v>
      </c>
      <c r="V96" s="15">
        <v>136282</v>
      </c>
      <c r="W96" s="15">
        <v>6431.15</v>
      </c>
      <c r="X96" s="16">
        <f t="shared" ref="X96:Y96" si="380">V96-N96</f>
        <v>-47222</v>
      </c>
      <c r="Y96" s="17">
        <f t="shared" si="380"/>
        <v>-2228.41</v>
      </c>
      <c r="Z96" s="18">
        <f t="shared" ref="Z96:AA96" si="381">SUM(T96+X96)</f>
        <v>-201996</v>
      </c>
      <c r="AA96" s="19">
        <f t="shared" si="381"/>
        <v>-2776.1399999999994</v>
      </c>
      <c r="AB96" s="19"/>
      <c r="AC96" s="19"/>
      <c r="AD96" s="17"/>
      <c r="AE96" s="42" t="s">
        <v>81</v>
      </c>
      <c r="AF96" s="42" t="s">
        <v>35</v>
      </c>
      <c r="AG96" s="43">
        <v>631938</v>
      </c>
      <c r="AH96" s="43">
        <v>2172.35</v>
      </c>
      <c r="AI96" s="44">
        <v>183499</v>
      </c>
      <c r="AJ96" s="45">
        <v>8488.66</v>
      </c>
    </row>
    <row r="97" spans="1:36" ht="20.25" customHeight="1">
      <c r="A97" s="5" t="s">
        <v>82</v>
      </c>
      <c r="B97" s="5" t="s">
        <v>27</v>
      </c>
      <c r="C97" s="8">
        <v>1367493</v>
      </c>
      <c r="D97" s="9">
        <v>5999.3</v>
      </c>
      <c r="E97" s="8">
        <v>81059</v>
      </c>
      <c r="F97" s="9">
        <v>3396.37</v>
      </c>
      <c r="G97" s="8">
        <v>1367493</v>
      </c>
      <c r="H97" s="9">
        <v>5999.3</v>
      </c>
      <c r="I97" s="8">
        <v>81059</v>
      </c>
      <c r="J97" s="9">
        <v>3396.37</v>
      </c>
      <c r="K97" s="10"/>
      <c r="L97" s="11">
        <f t="shared" ref="L97:O97" si="382">SUM(C97+G97)</f>
        <v>2734986</v>
      </c>
      <c r="M97" s="12">
        <f t="shared" si="382"/>
        <v>11998.6</v>
      </c>
      <c r="N97" s="11">
        <f t="shared" si="382"/>
        <v>162118</v>
      </c>
      <c r="O97" s="12">
        <f t="shared" si="382"/>
        <v>6792.74</v>
      </c>
      <c r="P97" s="13">
        <f t="shared" si="1"/>
        <v>2909102.6</v>
      </c>
      <c r="Q97" s="30">
        <f t="shared" si="2"/>
        <v>18791.34</v>
      </c>
      <c r="R97" s="15">
        <v>2078991</v>
      </c>
      <c r="S97" s="15">
        <v>9149.41</v>
      </c>
      <c r="T97" s="16">
        <f t="shared" ref="T97:U97" si="383">R97-L97</f>
        <v>-655995</v>
      </c>
      <c r="U97" s="17">
        <f t="shared" si="383"/>
        <v>-2849.1900000000005</v>
      </c>
      <c r="V97" s="15">
        <v>186567</v>
      </c>
      <c r="W97" s="15">
        <v>7817.16</v>
      </c>
      <c r="X97" s="16">
        <f t="shared" ref="X97:Y97" si="384">V97-N97</f>
        <v>24449</v>
      </c>
      <c r="Y97" s="17">
        <f t="shared" si="384"/>
        <v>1024.42</v>
      </c>
      <c r="Z97" s="18">
        <f t="shared" ref="Z97:AA97" si="385">SUM(T97+X97)</f>
        <v>-631546</v>
      </c>
      <c r="AA97" s="19">
        <f t="shared" si="385"/>
        <v>-1824.7700000000004</v>
      </c>
      <c r="AB97" s="92">
        <v>631546</v>
      </c>
      <c r="AC97" s="96" t="s">
        <v>221</v>
      </c>
      <c r="AD97" s="17"/>
      <c r="AE97" s="42" t="s">
        <v>82</v>
      </c>
      <c r="AF97" s="42" t="s">
        <v>27</v>
      </c>
      <c r="AG97" s="43">
        <v>2734484</v>
      </c>
      <c r="AH97" s="43">
        <v>11753.13</v>
      </c>
      <c r="AI97" s="44">
        <v>161558</v>
      </c>
      <c r="AJ97" s="45">
        <v>6636.8</v>
      </c>
    </row>
    <row r="98" spans="1:36" ht="20.25" hidden="1" customHeight="1">
      <c r="A98" s="5" t="s">
        <v>82</v>
      </c>
      <c r="B98" s="5" t="s">
        <v>30</v>
      </c>
      <c r="C98" s="8">
        <v>1367493</v>
      </c>
      <c r="D98" s="9">
        <v>5999.3</v>
      </c>
      <c r="E98" s="8">
        <v>81059</v>
      </c>
      <c r="F98" s="9">
        <v>3059.98</v>
      </c>
      <c r="G98" s="8">
        <v>1367493</v>
      </c>
      <c r="H98" s="9">
        <v>5999.3</v>
      </c>
      <c r="I98" s="8">
        <v>81059</v>
      </c>
      <c r="J98" s="9">
        <v>3059.98</v>
      </c>
      <c r="K98" s="10"/>
      <c r="L98" s="11">
        <f t="shared" ref="L98:O98" si="386">SUM(C98+G98)</f>
        <v>2734986</v>
      </c>
      <c r="M98" s="12">
        <f t="shared" si="386"/>
        <v>11998.6</v>
      </c>
      <c r="N98" s="11">
        <f t="shared" si="386"/>
        <v>162118</v>
      </c>
      <c r="O98" s="12">
        <f t="shared" si="386"/>
        <v>6119.96</v>
      </c>
      <c r="P98" s="13">
        <f t="shared" si="1"/>
        <v>2909102.6</v>
      </c>
      <c r="Q98" s="30">
        <f t="shared" si="2"/>
        <v>18118.560000000001</v>
      </c>
      <c r="R98" s="15">
        <v>2078991</v>
      </c>
      <c r="S98" s="15">
        <v>9149.41</v>
      </c>
      <c r="T98" s="16">
        <f t="shared" ref="T98:U98" si="387">R98-L98</f>
        <v>-655995</v>
      </c>
      <c r="U98" s="17">
        <f t="shared" si="387"/>
        <v>-2849.1900000000005</v>
      </c>
      <c r="V98" s="15">
        <v>186567</v>
      </c>
      <c r="W98" s="15">
        <v>7042.9</v>
      </c>
      <c r="X98" s="16">
        <f t="shared" ref="X98:Y98" si="388">V98-N98</f>
        <v>24449</v>
      </c>
      <c r="Y98" s="17">
        <f t="shared" si="388"/>
        <v>922.9399999999996</v>
      </c>
      <c r="Z98" s="18">
        <f t="shared" ref="Z98:AA98" si="389">SUM(T98+X98)</f>
        <v>-631546</v>
      </c>
      <c r="AA98" s="19">
        <f t="shared" si="389"/>
        <v>-1926.2500000000009</v>
      </c>
      <c r="AB98" s="19"/>
      <c r="AC98" s="19"/>
      <c r="AD98" s="17"/>
      <c r="AE98" s="42" t="s">
        <v>82</v>
      </c>
      <c r="AF98" s="42" t="s">
        <v>30</v>
      </c>
      <c r="AG98" s="43">
        <v>2734484</v>
      </c>
      <c r="AH98" s="43">
        <v>11753.13</v>
      </c>
      <c r="AI98" s="44">
        <v>161558</v>
      </c>
      <c r="AJ98" s="45">
        <v>5979.26</v>
      </c>
    </row>
    <row r="99" spans="1:36" ht="20.25" customHeight="1">
      <c r="A99" s="5" t="s">
        <v>83</v>
      </c>
      <c r="B99" s="5" t="s">
        <v>27</v>
      </c>
      <c r="C99" s="8">
        <v>503236</v>
      </c>
      <c r="D99" s="9">
        <v>1847.26</v>
      </c>
      <c r="E99" s="8">
        <v>55930</v>
      </c>
      <c r="F99" s="9">
        <v>2929.61</v>
      </c>
      <c r="G99" s="8">
        <v>503236</v>
      </c>
      <c r="H99" s="9">
        <v>1847.26</v>
      </c>
      <c r="I99" s="8">
        <v>55930</v>
      </c>
      <c r="J99" s="9">
        <v>2929.61</v>
      </c>
      <c r="K99" s="10"/>
      <c r="L99" s="11">
        <f t="shared" ref="L99:O99" si="390">SUM(C99+G99)</f>
        <v>1006472</v>
      </c>
      <c r="M99" s="12">
        <f t="shared" si="390"/>
        <v>3694.52</v>
      </c>
      <c r="N99" s="11">
        <f t="shared" si="390"/>
        <v>111860</v>
      </c>
      <c r="O99" s="12">
        <f t="shared" si="390"/>
        <v>5859.22</v>
      </c>
      <c r="P99" s="13">
        <f t="shared" si="1"/>
        <v>1122026.52</v>
      </c>
      <c r="Q99" s="30">
        <f t="shared" si="2"/>
        <v>9553.74</v>
      </c>
      <c r="R99" s="15">
        <v>788916</v>
      </c>
      <c r="S99" s="15">
        <v>2880.44</v>
      </c>
      <c r="T99" s="16">
        <f t="shared" ref="T99:U99" si="391">R99-L99</f>
        <v>-217556</v>
      </c>
      <c r="U99" s="17">
        <f t="shared" si="391"/>
        <v>-814.07999999999993</v>
      </c>
      <c r="V99" s="15">
        <v>58996</v>
      </c>
      <c r="W99" s="15">
        <v>3090.21</v>
      </c>
      <c r="X99" s="16">
        <f t="shared" ref="X99:Y99" si="392">V99-N99</f>
        <v>-52864</v>
      </c>
      <c r="Y99" s="17">
        <f t="shared" si="392"/>
        <v>-2769.01</v>
      </c>
      <c r="Z99" s="18">
        <f t="shared" ref="Z99:AA99" si="393">SUM(T99+X99)</f>
        <v>-270420</v>
      </c>
      <c r="AA99" s="19">
        <f t="shared" si="393"/>
        <v>-3583.09</v>
      </c>
      <c r="AB99" s="92">
        <v>270420</v>
      </c>
      <c r="AC99" s="19">
        <v>3583.1</v>
      </c>
      <c r="AD99" s="17"/>
      <c r="AE99" s="42" t="s">
        <v>83</v>
      </c>
      <c r="AF99" s="42" t="s">
        <v>27</v>
      </c>
      <c r="AG99" s="43">
        <v>1006465</v>
      </c>
      <c r="AH99" s="43">
        <v>3617.92</v>
      </c>
      <c r="AI99" s="44">
        <v>111857</v>
      </c>
      <c r="AJ99" s="45">
        <v>5743.86</v>
      </c>
    </row>
    <row r="100" spans="1:36" ht="20.25" hidden="1" customHeight="1">
      <c r="A100" s="5" t="s">
        <v>83</v>
      </c>
      <c r="B100" s="5" t="s">
        <v>35</v>
      </c>
      <c r="C100" s="8">
        <v>503236</v>
      </c>
      <c r="D100" s="9">
        <v>1781.55</v>
      </c>
      <c r="E100" s="8">
        <v>55930</v>
      </c>
      <c r="F100" s="9">
        <v>2639.34</v>
      </c>
      <c r="G100" s="8">
        <v>503236</v>
      </c>
      <c r="H100" s="9">
        <v>1781.55</v>
      </c>
      <c r="I100" s="8">
        <v>55930</v>
      </c>
      <c r="J100" s="9">
        <v>2639.34</v>
      </c>
      <c r="K100" s="10"/>
      <c r="L100" s="11">
        <f>SUM(C99+G99)</f>
        <v>1006472</v>
      </c>
      <c r="M100" s="12">
        <f t="shared" ref="M100:O100" si="394">SUM(D100+H100)</f>
        <v>3563.1</v>
      </c>
      <c r="N100" s="11">
        <f t="shared" si="394"/>
        <v>111860</v>
      </c>
      <c r="O100" s="12">
        <f t="shared" si="394"/>
        <v>5278.68</v>
      </c>
      <c r="P100" s="13">
        <f t="shared" si="1"/>
        <v>1121895.1000000001</v>
      </c>
      <c r="Q100" s="30">
        <f t="shared" si="2"/>
        <v>8841.7800000000007</v>
      </c>
      <c r="R100" s="15">
        <v>788916</v>
      </c>
      <c r="S100" s="15">
        <v>2783.93</v>
      </c>
      <c r="T100" s="16">
        <f t="shared" ref="T100:U100" si="395">R100-L100</f>
        <v>-217556</v>
      </c>
      <c r="U100" s="17">
        <f t="shared" si="395"/>
        <v>-779.17000000000007</v>
      </c>
      <c r="V100" s="15">
        <v>58996</v>
      </c>
      <c r="W100" s="15">
        <v>2784.02</v>
      </c>
      <c r="X100" s="16">
        <f t="shared" ref="X100:Y100" si="396">V100-N100</f>
        <v>-52864</v>
      </c>
      <c r="Y100" s="17">
        <f t="shared" si="396"/>
        <v>-2494.6600000000003</v>
      </c>
      <c r="Z100" s="18">
        <f t="shared" ref="Z100:AA100" si="397">SUM(T100+X100)</f>
        <v>-270420</v>
      </c>
      <c r="AA100" s="19">
        <f t="shared" si="397"/>
        <v>-3273.8300000000004</v>
      </c>
      <c r="AB100" s="19"/>
      <c r="AC100" s="19"/>
      <c r="AD100" s="17"/>
      <c r="AE100" s="42" t="s">
        <v>83</v>
      </c>
      <c r="AF100" s="42" t="s">
        <v>35</v>
      </c>
      <c r="AG100" s="43">
        <v>1006465</v>
      </c>
      <c r="AH100" s="43">
        <v>3489.55</v>
      </c>
      <c r="AI100" s="44">
        <v>111857</v>
      </c>
      <c r="AJ100" s="45">
        <v>5174.5</v>
      </c>
    </row>
    <row r="101" spans="1:36" ht="20.25" customHeight="1">
      <c r="A101" s="5" t="s">
        <v>84</v>
      </c>
      <c r="B101" s="5" t="s">
        <v>27</v>
      </c>
      <c r="C101" s="8">
        <v>615321</v>
      </c>
      <c r="D101" s="9">
        <v>3503.72</v>
      </c>
      <c r="E101" s="8">
        <v>71037</v>
      </c>
      <c r="F101" s="9">
        <v>2563.9699999999998</v>
      </c>
      <c r="G101" s="8">
        <v>615321</v>
      </c>
      <c r="H101" s="9">
        <v>3503.72</v>
      </c>
      <c r="I101" s="8">
        <v>71037</v>
      </c>
      <c r="J101" s="9">
        <v>2563.9699999999998</v>
      </c>
      <c r="K101" s="10"/>
      <c r="L101" s="11">
        <f t="shared" ref="L101:O101" si="398">SUM(C101+G101)</f>
        <v>1230642</v>
      </c>
      <c r="M101" s="12">
        <f t="shared" si="398"/>
        <v>7007.44</v>
      </c>
      <c r="N101" s="11">
        <f t="shared" si="398"/>
        <v>142074</v>
      </c>
      <c r="O101" s="12">
        <f t="shared" si="398"/>
        <v>5127.9399999999996</v>
      </c>
      <c r="P101" s="13">
        <f t="shared" si="1"/>
        <v>1379723.44</v>
      </c>
      <c r="Q101" s="30">
        <f t="shared" si="2"/>
        <v>12135.38</v>
      </c>
      <c r="R101" s="15">
        <v>957952</v>
      </c>
      <c r="S101" s="15">
        <v>5299.47</v>
      </c>
      <c r="T101" s="16">
        <f t="shared" ref="T101:U101" si="399">R101-L101</f>
        <v>-272690</v>
      </c>
      <c r="U101" s="17">
        <f t="shared" si="399"/>
        <v>-1707.9699999999993</v>
      </c>
      <c r="V101" s="15">
        <v>134799</v>
      </c>
      <c r="W101" s="15">
        <v>4849.13</v>
      </c>
      <c r="X101" s="16">
        <f t="shared" ref="X101:Y101" si="400">V101-N101</f>
        <v>-7275</v>
      </c>
      <c r="Y101" s="17">
        <f t="shared" si="400"/>
        <v>-278.80999999999949</v>
      </c>
      <c r="Z101" s="18">
        <f t="shared" ref="Z101:AA101" si="401">SUM(T101+X101)</f>
        <v>-279965</v>
      </c>
      <c r="AA101" s="19">
        <f t="shared" si="401"/>
        <v>-1986.7799999999988</v>
      </c>
      <c r="AB101" s="92">
        <v>279965</v>
      </c>
      <c r="AC101" s="96" t="s">
        <v>221</v>
      </c>
      <c r="AD101" s="17"/>
      <c r="AE101" s="42" t="s">
        <v>84</v>
      </c>
      <c r="AF101" s="42" t="s">
        <v>27</v>
      </c>
      <c r="AG101" s="43">
        <v>1230626</v>
      </c>
      <c r="AH101" s="43">
        <v>6873.89</v>
      </c>
      <c r="AI101" s="44">
        <v>142071</v>
      </c>
      <c r="AJ101" s="45">
        <v>5027.26</v>
      </c>
    </row>
    <row r="102" spans="1:36" ht="20.25" hidden="1" customHeight="1">
      <c r="A102" s="5" t="s">
        <v>84</v>
      </c>
      <c r="B102" s="5" t="s">
        <v>35</v>
      </c>
      <c r="C102" s="8">
        <v>615321</v>
      </c>
      <c r="D102" s="9">
        <v>3017.35</v>
      </c>
      <c r="E102" s="8">
        <v>71037</v>
      </c>
      <c r="F102" s="9">
        <v>2551.9899999999998</v>
      </c>
      <c r="G102" s="8">
        <v>615321</v>
      </c>
      <c r="H102" s="9">
        <v>3017.35</v>
      </c>
      <c r="I102" s="8">
        <v>71037</v>
      </c>
      <c r="J102" s="9">
        <v>2551.9899999999998</v>
      </c>
      <c r="K102" s="10"/>
      <c r="L102" s="11">
        <f>SUM(C101+G101)</f>
        <v>1230642</v>
      </c>
      <c r="M102" s="12">
        <f t="shared" ref="M102:O102" si="402">SUM(D102+H102)</f>
        <v>6034.7</v>
      </c>
      <c r="N102" s="11">
        <f t="shared" si="402"/>
        <v>142074</v>
      </c>
      <c r="O102" s="12">
        <f t="shared" si="402"/>
        <v>5103.9799999999996</v>
      </c>
      <c r="P102" s="13">
        <f t="shared" si="1"/>
        <v>1378750.7</v>
      </c>
      <c r="Q102" s="30">
        <f t="shared" si="2"/>
        <v>11138.68</v>
      </c>
      <c r="R102" s="15">
        <v>957952</v>
      </c>
      <c r="S102" s="15">
        <v>4587.76</v>
      </c>
      <c r="T102" s="16">
        <f t="shared" ref="T102:U102" si="403">R102-L102</f>
        <v>-272690</v>
      </c>
      <c r="U102" s="17">
        <f t="shared" si="403"/>
        <v>-1446.9399999999996</v>
      </c>
      <c r="V102" s="15">
        <v>134799</v>
      </c>
      <c r="W102" s="15">
        <v>4833.3599999999997</v>
      </c>
      <c r="X102" s="16">
        <f t="shared" ref="X102:Y102" si="404">V102-N102</f>
        <v>-7275</v>
      </c>
      <c r="Y102" s="17">
        <f t="shared" si="404"/>
        <v>-270.61999999999989</v>
      </c>
      <c r="Z102" s="18">
        <f t="shared" ref="Z102:AA102" si="405">SUM(T102+X102)</f>
        <v>-279965</v>
      </c>
      <c r="AA102" s="19">
        <f t="shared" si="405"/>
        <v>-1717.5599999999995</v>
      </c>
      <c r="AB102" s="19"/>
      <c r="AC102" s="19"/>
      <c r="AD102" s="17"/>
      <c r="AE102" s="42" t="s">
        <v>84</v>
      </c>
      <c r="AF102" s="42" t="s">
        <v>35</v>
      </c>
      <c r="AG102" s="43">
        <v>1230626</v>
      </c>
      <c r="AH102" s="43">
        <v>5920.04</v>
      </c>
      <c r="AI102" s="44">
        <v>142071</v>
      </c>
      <c r="AJ102" s="45">
        <v>5003.79</v>
      </c>
    </row>
    <row r="103" spans="1:36" s="89" customFormat="1" ht="20.25" customHeight="1">
      <c r="A103" s="72" t="s">
        <v>85</v>
      </c>
      <c r="B103" s="72" t="s">
        <v>27</v>
      </c>
      <c r="C103" s="73">
        <v>1321231</v>
      </c>
      <c r="D103" s="74">
        <v>5754.98</v>
      </c>
      <c r="E103" s="73">
        <v>95862</v>
      </c>
      <c r="F103" s="74">
        <v>5192.2299999999996</v>
      </c>
      <c r="G103" s="73">
        <v>1321231</v>
      </c>
      <c r="H103" s="74">
        <v>5754.98</v>
      </c>
      <c r="I103" s="73">
        <v>95862</v>
      </c>
      <c r="J103" s="74">
        <v>5192.2299999999996</v>
      </c>
      <c r="K103" s="75"/>
      <c r="L103" s="76">
        <f t="shared" ref="L103:O103" si="406">SUM(C103+G103)</f>
        <v>2642462</v>
      </c>
      <c r="M103" s="77">
        <f t="shared" si="406"/>
        <v>11509.96</v>
      </c>
      <c r="N103" s="76">
        <f t="shared" si="406"/>
        <v>191724</v>
      </c>
      <c r="O103" s="77">
        <f t="shared" si="406"/>
        <v>10384.459999999999</v>
      </c>
      <c r="P103" s="78">
        <f t="shared" si="1"/>
        <v>2845695.96</v>
      </c>
      <c r="Q103" s="79">
        <f t="shared" si="2"/>
        <v>21894.42</v>
      </c>
      <c r="R103" s="80">
        <v>1849917</v>
      </c>
      <c r="S103" s="80">
        <v>7684.5</v>
      </c>
      <c r="T103" s="81">
        <f t="shared" ref="T103:U103" si="407">R103-L103</f>
        <v>-792545</v>
      </c>
      <c r="U103" s="82">
        <f t="shared" si="407"/>
        <v>-3825.4599999999991</v>
      </c>
      <c r="V103" s="80">
        <v>146112</v>
      </c>
      <c r="W103" s="80">
        <v>7835.99</v>
      </c>
      <c r="X103" s="81">
        <f t="shared" ref="X103:Y103" si="408">V103-N103</f>
        <v>-45612</v>
      </c>
      <c r="Y103" s="82">
        <f t="shared" si="408"/>
        <v>-2548.4699999999993</v>
      </c>
      <c r="Z103" s="83">
        <f t="shared" ref="Z103:AA103" si="409">SUM(T103+X103)</f>
        <v>-838157</v>
      </c>
      <c r="AA103" s="84">
        <f t="shared" si="409"/>
        <v>-6373.9299999999985</v>
      </c>
      <c r="AB103" s="91">
        <v>838157</v>
      </c>
      <c r="AC103" s="84">
        <v>6373.94</v>
      </c>
      <c r="AD103" s="82"/>
      <c r="AE103" s="85" t="s">
        <v>85</v>
      </c>
      <c r="AF103" s="85" t="s">
        <v>27</v>
      </c>
      <c r="AG103" s="86">
        <v>2642429</v>
      </c>
      <c r="AH103" s="86">
        <v>11278.15</v>
      </c>
      <c r="AI103" s="87">
        <v>191720</v>
      </c>
      <c r="AJ103" s="88">
        <v>10180.94</v>
      </c>
    </row>
    <row r="104" spans="1:36" ht="20.25" hidden="1" customHeight="1">
      <c r="A104" s="5" t="s">
        <v>85</v>
      </c>
      <c r="B104" s="5" t="s">
        <v>34</v>
      </c>
      <c r="C104" s="8">
        <v>121946</v>
      </c>
      <c r="D104" s="9">
        <v>1452.38</v>
      </c>
      <c r="E104" s="8">
        <v>552</v>
      </c>
      <c r="F104" s="9">
        <v>72.36</v>
      </c>
      <c r="G104" s="8">
        <v>121946</v>
      </c>
      <c r="H104" s="9">
        <v>1452.38</v>
      </c>
      <c r="I104" s="8">
        <v>552</v>
      </c>
      <c r="J104" s="9">
        <v>72.36</v>
      </c>
      <c r="K104" s="10"/>
      <c r="L104" s="11">
        <f t="shared" ref="L104:O104" si="410">SUM(C104+G104)</f>
        <v>243892</v>
      </c>
      <c r="M104" s="12">
        <f t="shared" si="410"/>
        <v>2904.76</v>
      </c>
      <c r="N104" s="11">
        <f t="shared" si="410"/>
        <v>1104</v>
      </c>
      <c r="O104" s="12">
        <f t="shared" si="410"/>
        <v>144.72</v>
      </c>
      <c r="P104" s="13">
        <f t="shared" si="1"/>
        <v>247900.76</v>
      </c>
      <c r="Q104" s="30">
        <f t="shared" si="2"/>
        <v>3049.48</v>
      </c>
      <c r="R104" s="15">
        <v>133263</v>
      </c>
      <c r="S104" s="15">
        <v>1587.16</v>
      </c>
      <c r="T104" s="16">
        <f t="shared" ref="T104:U104" si="411">R104-L104</f>
        <v>-110629</v>
      </c>
      <c r="U104" s="17">
        <f t="shared" si="411"/>
        <v>-1317.6000000000001</v>
      </c>
      <c r="V104" s="15">
        <v>0</v>
      </c>
      <c r="W104" s="15">
        <v>0</v>
      </c>
      <c r="X104" s="16">
        <f t="shared" ref="X104:Y104" si="412">V104-N104</f>
        <v>-1104</v>
      </c>
      <c r="Y104" s="17">
        <f t="shared" si="412"/>
        <v>-144.72</v>
      </c>
      <c r="Z104" s="18">
        <f t="shared" ref="Z104:AA104" si="413">SUM(T104+X104)</f>
        <v>-111733</v>
      </c>
      <c r="AA104" s="19">
        <f t="shared" si="413"/>
        <v>-1462.3200000000002</v>
      </c>
      <c r="AB104" s="19"/>
      <c r="AC104" s="19"/>
      <c r="AD104" s="17"/>
      <c r="AE104" s="42" t="s">
        <v>85</v>
      </c>
      <c r="AF104" s="42" t="s">
        <v>34</v>
      </c>
      <c r="AG104" s="43">
        <v>243871</v>
      </c>
      <c r="AH104" s="43">
        <v>2848.41</v>
      </c>
      <c r="AI104" s="44">
        <v>1104</v>
      </c>
      <c r="AJ104" s="45">
        <v>141.88</v>
      </c>
    </row>
    <row r="105" spans="1:36" ht="20.25" hidden="1" customHeight="1">
      <c r="A105" s="5" t="s">
        <v>85</v>
      </c>
      <c r="B105" s="5" t="s">
        <v>35</v>
      </c>
      <c r="C105" s="8">
        <v>1199285</v>
      </c>
      <c r="D105" s="9">
        <v>4125.54</v>
      </c>
      <c r="E105" s="8">
        <v>95310</v>
      </c>
      <c r="F105" s="9">
        <v>4605.38</v>
      </c>
      <c r="G105" s="8">
        <v>1199285</v>
      </c>
      <c r="H105" s="9">
        <v>4125.54</v>
      </c>
      <c r="I105" s="8">
        <v>95310</v>
      </c>
      <c r="J105" s="9">
        <v>4605.38</v>
      </c>
      <c r="K105" s="10"/>
      <c r="L105" s="11">
        <f t="shared" ref="L105:O105" si="414">SUM(C105+G105)</f>
        <v>2398570</v>
      </c>
      <c r="M105" s="12">
        <f t="shared" si="414"/>
        <v>8251.08</v>
      </c>
      <c r="N105" s="11">
        <f t="shared" si="414"/>
        <v>190620</v>
      </c>
      <c r="O105" s="12">
        <f t="shared" si="414"/>
        <v>9210.76</v>
      </c>
      <c r="P105" s="13">
        <f t="shared" si="1"/>
        <v>2597441.08</v>
      </c>
      <c r="Q105" s="30">
        <f t="shared" si="2"/>
        <v>17461.84</v>
      </c>
      <c r="R105" s="15">
        <v>1716654</v>
      </c>
      <c r="S105" s="15">
        <v>5905.29</v>
      </c>
      <c r="T105" s="16">
        <f t="shared" ref="T105:U105" si="415">R105-L105</f>
        <v>-681916</v>
      </c>
      <c r="U105" s="17">
        <f t="shared" si="415"/>
        <v>-2345.79</v>
      </c>
      <c r="V105" s="15">
        <v>146112</v>
      </c>
      <c r="W105" s="15">
        <v>7060.13</v>
      </c>
      <c r="X105" s="16">
        <f t="shared" ref="X105:Y105" si="416">V105-N105</f>
        <v>-44508</v>
      </c>
      <c r="Y105" s="17">
        <f t="shared" si="416"/>
        <v>-2150.63</v>
      </c>
      <c r="Z105" s="18">
        <f t="shared" ref="Z105:AA105" si="417">SUM(T105+X105)</f>
        <v>-726424</v>
      </c>
      <c r="AA105" s="19">
        <f t="shared" si="417"/>
        <v>-4496.42</v>
      </c>
      <c r="AB105" s="19"/>
      <c r="AC105" s="19"/>
      <c r="AD105" s="17"/>
      <c r="AE105" s="42" t="s">
        <v>85</v>
      </c>
      <c r="AF105" s="42" t="s">
        <v>35</v>
      </c>
      <c r="AG105" s="43">
        <v>2398558</v>
      </c>
      <c r="AH105" s="43">
        <v>8083.14</v>
      </c>
      <c r="AI105" s="44">
        <v>190616</v>
      </c>
      <c r="AJ105" s="45">
        <v>9029.48</v>
      </c>
    </row>
    <row r="106" spans="1:36" ht="20.25" customHeight="1">
      <c r="A106" s="5" t="s">
        <v>86</v>
      </c>
      <c r="B106" s="5" t="s">
        <v>27</v>
      </c>
      <c r="C106" s="8">
        <v>65136</v>
      </c>
      <c r="D106" s="9">
        <v>208.44</v>
      </c>
      <c r="E106" s="8">
        <v>8910</v>
      </c>
      <c r="F106" s="9">
        <v>346.15</v>
      </c>
      <c r="G106" s="8">
        <v>65136</v>
      </c>
      <c r="H106" s="9">
        <v>208.44</v>
      </c>
      <c r="I106" s="8">
        <v>8910</v>
      </c>
      <c r="J106" s="9">
        <v>346.15</v>
      </c>
      <c r="K106" s="10"/>
      <c r="L106" s="11">
        <f t="shared" ref="L106:O106" si="418">SUM(C106+G106)</f>
        <v>130272</v>
      </c>
      <c r="M106" s="12">
        <f t="shared" si="418"/>
        <v>416.88</v>
      </c>
      <c r="N106" s="11">
        <f t="shared" si="418"/>
        <v>17820</v>
      </c>
      <c r="O106" s="12">
        <f t="shared" si="418"/>
        <v>692.3</v>
      </c>
      <c r="P106" s="13">
        <f t="shared" si="1"/>
        <v>148508.88</v>
      </c>
      <c r="Q106" s="30">
        <f t="shared" si="2"/>
        <v>1109.1799999999998</v>
      </c>
      <c r="R106" s="15">
        <v>158936</v>
      </c>
      <c r="S106" s="15">
        <v>508.6</v>
      </c>
      <c r="T106" s="16">
        <f t="shared" ref="T106:U106" si="419">R106-L106</f>
        <v>28664</v>
      </c>
      <c r="U106" s="17">
        <f t="shared" si="419"/>
        <v>91.720000000000027</v>
      </c>
      <c r="V106" s="15">
        <v>15384</v>
      </c>
      <c r="W106" s="15">
        <v>597.66999999999996</v>
      </c>
      <c r="X106" s="16">
        <f t="shared" ref="X106:Y106" si="420">V106-N106</f>
        <v>-2436</v>
      </c>
      <c r="Y106" s="17">
        <f t="shared" si="420"/>
        <v>-94.63</v>
      </c>
      <c r="Z106" s="18">
        <f t="shared" ref="Z106:AA106" si="421">SUM(T106+X106)</f>
        <v>26228</v>
      </c>
      <c r="AA106" s="19">
        <f t="shared" si="421"/>
        <v>-2.9099999999999682</v>
      </c>
      <c r="AB106" s="92"/>
      <c r="AC106" s="19"/>
      <c r="AD106" s="17"/>
      <c r="AE106" s="42" t="s">
        <v>86</v>
      </c>
      <c r="AF106" s="42" t="s">
        <v>27</v>
      </c>
      <c r="AG106" s="43">
        <v>0</v>
      </c>
      <c r="AH106" s="43">
        <v>0</v>
      </c>
      <c r="AI106" s="44">
        <v>0</v>
      </c>
      <c r="AJ106" s="45">
        <v>0</v>
      </c>
    </row>
    <row r="107" spans="1:36" ht="20.25" hidden="1" customHeight="1">
      <c r="A107" s="5" t="s">
        <v>86</v>
      </c>
      <c r="B107" s="5" t="s">
        <v>35</v>
      </c>
      <c r="C107" s="8">
        <v>65136</v>
      </c>
      <c r="D107" s="9">
        <v>208.44</v>
      </c>
      <c r="E107" s="8">
        <v>8910</v>
      </c>
      <c r="F107" s="9">
        <v>311.85000000000002</v>
      </c>
      <c r="G107" s="8">
        <v>65136</v>
      </c>
      <c r="H107" s="9">
        <v>208.44</v>
      </c>
      <c r="I107" s="8">
        <v>8910</v>
      </c>
      <c r="J107" s="9">
        <v>311.85000000000002</v>
      </c>
      <c r="K107" s="10"/>
      <c r="L107" s="11">
        <f t="shared" ref="L107:O107" si="422">SUM(C107+G107)</f>
        <v>130272</v>
      </c>
      <c r="M107" s="12">
        <f t="shared" si="422"/>
        <v>416.88</v>
      </c>
      <c r="N107" s="11">
        <f t="shared" si="422"/>
        <v>17820</v>
      </c>
      <c r="O107" s="12">
        <f t="shared" si="422"/>
        <v>623.70000000000005</v>
      </c>
      <c r="P107" s="13">
        <f t="shared" si="1"/>
        <v>148508.88</v>
      </c>
      <c r="Q107" s="30">
        <f t="shared" si="2"/>
        <v>1040.58</v>
      </c>
      <c r="R107" s="15">
        <v>158936</v>
      </c>
      <c r="S107" s="15">
        <v>508.6</v>
      </c>
      <c r="T107" s="16">
        <f t="shared" ref="T107:U107" si="423">R107-L107</f>
        <v>28664</v>
      </c>
      <c r="U107" s="17">
        <f t="shared" si="423"/>
        <v>91.720000000000027</v>
      </c>
      <c r="V107" s="15">
        <v>15384</v>
      </c>
      <c r="W107" s="15">
        <v>538.44000000000005</v>
      </c>
      <c r="X107" s="16">
        <f t="shared" ref="X107:Y107" si="424">V107-N107</f>
        <v>-2436</v>
      </c>
      <c r="Y107" s="17">
        <f t="shared" si="424"/>
        <v>-85.259999999999991</v>
      </c>
      <c r="Z107" s="18">
        <f t="shared" ref="Z107:AA107" si="425">SUM(T107+X107)</f>
        <v>26228</v>
      </c>
      <c r="AA107" s="19">
        <f t="shared" si="425"/>
        <v>6.4600000000000364</v>
      </c>
      <c r="AB107" s="19"/>
      <c r="AC107" s="19"/>
      <c r="AD107" s="17"/>
      <c r="AE107" s="42" t="s">
        <v>86</v>
      </c>
      <c r="AF107" s="42" t="s">
        <v>35</v>
      </c>
      <c r="AG107" s="43">
        <v>0</v>
      </c>
      <c r="AH107" s="43">
        <v>0</v>
      </c>
      <c r="AI107" s="44">
        <v>0</v>
      </c>
      <c r="AJ107" s="45">
        <v>0</v>
      </c>
    </row>
    <row r="108" spans="1:36" ht="20.25" customHeight="1">
      <c r="A108" s="5" t="s">
        <v>87</v>
      </c>
      <c r="B108" s="5" t="s">
        <v>27</v>
      </c>
      <c r="C108" s="8">
        <v>0</v>
      </c>
      <c r="D108" s="9">
        <v>0</v>
      </c>
      <c r="E108" s="8">
        <v>0</v>
      </c>
      <c r="F108" s="9">
        <v>0</v>
      </c>
      <c r="G108" s="8">
        <v>15138</v>
      </c>
      <c r="H108" s="9">
        <v>48.44</v>
      </c>
      <c r="I108" s="8">
        <v>14427</v>
      </c>
      <c r="J108" s="9">
        <v>560.49</v>
      </c>
      <c r="K108" s="10"/>
      <c r="L108" s="11">
        <f t="shared" ref="L108:O108" si="426">SUM(C108+G108)</f>
        <v>15138</v>
      </c>
      <c r="M108" s="12">
        <f t="shared" si="426"/>
        <v>48.44</v>
      </c>
      <c r="N108" s="11">
        <f t="shared" si="426"/>
        <v>14427</v>
      </c>
      <c r="O108" s="12">
        <f t="shared" si="426"/>
        <v>560.49</v>
      </c>
      <c r="P108" s="13">
        <f t="shared" si="1"/>
        <v>29613.440000000002</v>
      </c>
      <c r="Q108" s="30">
        <f t="shared" si="2"/>
        <v>608.93000000000006</v>
      </c>
      <c r="R108" s="15">
        <v>2078</v>
      </c>
      <c r="S108" s="15">
        <v>16.25</v>
      </c>
      <c r="T108" s="16">
        <f t="shared" ref="T108:U108" si="427">R108-L108</f>
        <v>-13060</v>
      </c>
      <c r="U108" s="17">
        <f t="shared" si="427"/>
        <v>-32.19</v>
      </c>
      <c r="V108" s="15">
        <v>3546</v>
      </c>
      <c r="W108" s="15">
        <v>137.76</v>
      </c>
      <c r="X108" s="16">
        <f t="shared" ref="X108:Y108" si="428">V108-N108</f>
        <v>-10881</v>
      </c>
      <c r="Y108" s="17">
        <f t="shared" si="428"/>
        <v>-422.73</v>
      </c>
      <c r="Z108" s="18">
        <f t="shared" ref="Z108:AA108" si="429">SUM(T108+X108)</f>
        <v>-23941</v>
      </c>
      <c r="AA108" s="19">
        <f t="shared" si="429"/>
        <v>-454.92</v>
      </c>
      <c r="AB108" s="92"/>
      <c r="AC108" s="19"/>
      <c r="AD108" s="17"/>
      <c r="AE108" s="42"/>
      <c r="AF108" s="42"/>
      <c r="AG108" s="43"/>
      <c r="AH108" s="43"/>
      <c r="AI108" s="44"/>
      <c r="AJ108" s="45"/>
    </row>
    <row r="109" spans="1:36" ht="20.25" hidden="1" customHeight="1">
      <c r="A109" s="5" t="s">
        <v>87</v>
      </c>
      <c r="B109" s="5" t="s">
        <v>35</v>
      </c>
      <c r="C109" s="8">
        <v>0</v>
      </c>
      <c r="D109" s="9">
        <v>0</v>
      </c>
      <c r="E109" s="8">
        <v>0</v>
      </c>
      <c r="F109" s="9">
        <v>0</v>
      </c>
      <c r="G109" s="8">
        <v>15138</v>
      </c>
      <c r="H109" s="9">
        <v>48.44</v>
      </c>
      <c r="I109" s="8">
        <v>14427</v>
      </c>
      <c r="J109" s="9">
        <v>504.95</v>
      </c>
      <c r="K109" s="10"/>
      <c r="L109" s="11">
        <f t="shared" ref="L109:O109" si="430">SUM(C109+G109)</f>
        <v>15138</v>
      </c>
      <c r="M109" s="12">
        <f t="shared" si="430"/>
        <v>48.44</v>
      </c>
      <c r="N109" s="11">
        <f t="shared" si="430"/>
        <v>14427</v>
      </c>
      <c r="O109" s="12">
        <f t="shared" si="430"/>
        <v>504.95</v>
      </c>
      <c r="P109" s="13">
        <f t="shared" si="1"/>
        <v>29613.440000000002</v>
      </c>
      <c r="Q109" s="30">
        <f t="shared" si="2"/>
        <v>553.39</v>
      </c>
      <c r="R109" s="15">
        <v>5078</v>
      </c>
      <c r="S109" s="15">
        <v>16.25</v>
      </c>
      <c r="T109" s="16">
        <f t="shared" ref="T109:U109" si="431">R109-L109</f>
        <v>-10060</v>
      </c>
      <c r="U109" s="17">
        <f t="shared" si="431"/>
        <v>-32.19</v>
      </c>
      <c r="V109" s="15">
        <v>3546</v>
      </c>
      <c r="W109" s="15">
        <v>124.11</v>
      </c>
      <c r="X109" s="16">
        <f t="shared" ref="X109:Y109" si="432">V109-N109</f>
        <v>-10881</v>
      </c>
      <c r="Y109" s="17">
        <f t="shared" si="432"/>
        <v>-380.84</v>
      </c>
      <c r="Z109" s="18">
        <f t="shared" ref="Z109:AA109" si="433">SUM(T109+X109)</f>
        <v>-20941</v>
      </c>
      <c r="AA109" s="19">
        <f t="shared" si="433"/>
        <v>-413.03</v>
      </c>
      <c r="AB109" s="19"/>
      <c r="AC109" s="19"/>
      <c r="AD109" s="17"/>
      <c r="AE109" s="42"/>
      <c r="AF109" s="42"/>
      <c r="AG109" s="43"/>
      <c r="AH109" s="43"/>
      <c r="AI109" s="44"/>
      <c r="AJ109" s="45"/>
    </row>
    <row r="110" spans="1:36" ht="20.25" customHeight="1">
      <c r="A110" s="5" t="s">
        <v>88</v>
      </c>
      <c r="B110" s="5" t="s">
        <v>27</v>
      </c>
      <c r="C110" s="8">
        <v>117410</v>
      </c>
      <c r="D110" s="9">
        <v>679.38</v>
      </c>
      <c r="E110" s="8">
        <v>34710</v>
      </c>
      <c r="F110" s="9">
        <v>1754.94</v>
      </c>
      <c r="G110" s="8">
        <v>117410</v>
      </c>
      <c r="H110" s="9">
        <v>679.38</v>
      </c>
      <c r="I110" s="8">
        <v>34710</v>
      </c>
      <c r="J110" s="9">
        <v>1754.94</v>
      </c>
      <c r="K110" s="10"/>
      <c r="L110" s="11">
        <f t="shared" ref="L110:O110" si="434">SUM(C110+G110)</f>
        <v>234820</v>
      </c>
      <c r="M110" s="12">
        <f t="shared" si="434"/>
        <v>1358.76</v>
      </c>
      <c r="N110" s="11">
        <f t="shared" si="434"/>
        <v>69420</v>
      </c>
      <c r="O110" s="12">
        <f t="shared" si="434"/>
        <v>3509.88</v>
      </c>
      <c r="P110" s="13">
        <f t="shared" si="1"/>
        <v>305598.76</v>
      </c>
      <c r="Q110" s="30">
        <f t="shared" si="2"/>
        <v>4868.6400000000003</v>
      </c>
      <c r="R110" s="15">
        <v>189142</v>
      </c>
      <c r="S110" s="15">
        <v>1128.26</v>
      </c>
      <c r="T110" s="16">
        <f t="shared" ref="T110:U110" si="435">R110-L110</f>
        <v>-45678</v>
      </c>
      <c r="U110" s="17">
        <f t="shared" si="435"/>
        <v>-230.5</v>
      </c>
      <c r="V110" s="15">
        <v>86581</v>
      </c>
      <c r="W110" s="15">
        <v>4377.54</v>
      </c>
      <c r="X110" s="16">
        <f t="shared" ref="X110:Y110" si="436">V110-N110</f>
        <v>17161</v>
      </c>
      <c r="Y110" s="17">
        <f t="shared" si="436"/>
        <v>867.65999999999985</v>
      </c>
      <c r="Z110" s="18">
        <f t="shared" ref="Z110:AA110" si="437">SUM(T110+X110)</f>
        <v>-28517</v>
      </c>
      <c r="AA110" s="19">
        <f t="shared" si="437"/>
        <v>637.15999999999985</v>
      </c>
      <c r="AB110" s="92"/>
      <c r="AC110" s="19"/>
      <c r="AD110" s="17"/>
      <c r="AE110" s="42" t="s">
        <v>88</v>
      </c>
      <c r="AF110" s="42" t="s">
        <v>27</v>
      </c>
      <c r="AG110" s="43">
        <v>234817</v>
      </c>
      <c r="AH110" s="43">
        <v>1332.85</v>
      </c>
      <c r="AI110" s="44">
        <v>69420</v>
      </c>
      <c r="AJ110" s="45">
        <v>3441.15</v>
      </c>
    </row>
    <row r="111" spans="1:36" ht="20.25" hidden="1" customHeight="1">
      <c r="A111" s="5" t="s">
        <v>88</v>
      </c>
      <c r="B111" s="5" t="s">
        <v>30</v>
      </c>
      <c r="C111" s="8">
        <v>117410</v>
      </c>
      <c r="D111" s="9">
        <v>649.05999999999995</v>
      </c>
      <c r="E111" s="8">
        <v>34710</v>
      </c>
      <c r="F111" s="9">
        <v>1581.04</v>
      </c>
      <c r="G111" s="8">
        <v>117410</v>
      </c>
      <c r="H111" s="9">
        <v>649.05999999999995</v>
      </c>
      <c r="I111" s="8">
        <v>34710</v>
      </c>
      <c r="J111" s="9">
        <v>1581.04</v>
      </c>
      <c r="K111" s="10"/>
      <c r="L111" s="11">
        <f t="shared" ref="L111:O111" si="438">SUM(C111+G111)</f>
        <v>234820</v>
      </c>
      <c r="M111" s="12">
        <f t="shared" si="438"/>
        <v>1298.1199999999999</v>
      </c>
      <c r="N111" s="11">
        <f t="shared" si="438"/>
        <v>69420</v>
      </c>
      <c r="O111" s="12">
        <f t="shared" si="438"/>
        <v>3162.08</v>
      </c>
      <c r="P111" s="13">
        <f t="shared" si="1"/>
        <v>305538.12</v>
      </c>
      <c r="Q111" s="30">
        <f t="shared" si="2"/>
        <v>4460.2</v>
      </c>
      <c r="R111" s="15">
        <v>189142</v>
      </c>
      <c r="S111" s="15">
        <v>1069.3699999999999</v>
      </c>
      <c r="T111" s="16">
        <f t="shared" ref="T111:U111" si="439">R111-L111</f>
        <v>-45678</v>
      </c>
      <c r="U111" s="17">
        <f t="shared" si="439"/>
        <v>-228.75</v>
      </c>
      <c r="V111" s="15">
        <v>86581</v>
      </c>
      <c r="W111" s="15">
        <v>3943.76</v>
      </c>
      <c r="X111" s="16">
        <f t="shared" ref="X111:Y111" si="440">V111-N111</f>
        <v>17161</v>
      </c>
      <c r="Y111" s="17">
        <f t="shared" si="440"/>
        <v>781.68000000000029</v>
      </c>
      <c r="Z111" s="18">
        <f t="shared" ref="Z111:AA111" si="441">SUM(T111+X111)</f>
        <v>-28517</v>
      </c>
      <c r="AA111" s="19">
        <f t="shared" si="441"/>
        <v>552.93000000000029</v>
      </c>
      <c r="AB111" s="19"/>
      <c r="AC111" s="19"/>
      <c r="AD111" s="17"/>
      <c r="AE111" s="42" t="s">
        <v>88</v>
      </c>
      <c r="AF111" s="42" t="s">
        <v>30</v>
      </c>
      <c r="AG111" s="43">
        <v>234817</v>
      </c>
      <c r="AH111" s="43">
        <v>1273.3900000000001</v>
      </c>
      <c r="AI111" s="44">
        <v>69420</v>
      </c>
      <c r="AJ111" s="45">
        <v>3100.3</v>
      </c>
    </row>
    <row r="112" spans="1:36" ht="20.25" customHeight="1">
      <c r="A112" s="5" t="s">
        <v>149</v>
      </c>
      <c r="B112" s="5" t="s">
        <v>27</v>
      </c>
      <c r="C112" s="8">
        <v>1258379</v>
      </c>
      <c r="D112" s="9">
        <v>5778.37</v>
      </c>
      <c r="E112" s="8">
        <v>145707</v>
      </c>
      <c r="F112" s="9">
        <v>7200.06</v>
      </c>
      <c r="G112" s="8">
        <v>1258379</v>
      </c>
      <c r="H112" s="9">
        <v>5778.37</v>
      </c>
      <c r="I112" s="8">
        <v>145707</v>
      </c>
      <c r="J112" s="9">
        <v>7200.06</v>
      </c>
      <c r="K112" s="10"/>
      <c r="L112" s="11">
        <f t="shared" ref="L112:O112" si="442">SUM(C112+G112)</f>
        <v>2516758</v>
      </c>
      <c r="M112" s="12">
        <f t="shared" si="442"/>
        <v>11556.74</v>
      </c>
      <c r="N112" s="11">
        <f t="shared" si="442"/>
        <v>291414</v>
      </c>
      <c r="O112" s="12">
        <f t="shared" si="442"/>
        <v>14400.12</v>
      </c>
      <c r="P112" s="13">
        <f t="shared" si="1"/>
        <v>2819728.74</v>
      </c>
      <c r="Q112" s="30">
        <f t="shared" si="2"/>
        <v>25956.86</v>
      </c>
      <c r="R112" s="15">
        <v>2071692</v>
      </c>
      <c r="S112" s="15">
        <v>11427.89</v>
      </c>
      <c r="T112" s="16">
        <f t="shared" ref="T112:U112" si="443">R112-L112</f>
        <v>-445066</v>
      </c>
      <c r="U112" s="17">
        <f t="shared" si="443"/>
        <v>-128.85000000000036</v>
      </c>
      <c r="V112" s="15">
        <v>250953</v>
      </c>
      <c r="W112" s="15">
        <v>12429.12</v>
      </c>
      <c r="X112" s="16">
        <f t="shared" ref="X112:Y112" si="444">V112-N112</f>
        <v>-40461</v>
      </c>
      <c r="Y112" s="17">
        <f t="shared" si="444"/>
        <v>-1971</v>
      </c>
      <c r="Z112" s="18">
        <f t="shared" ref="Z112:AA112" si="445">SUM(T112+X112)</f>
        <v>-485527</v>
      </c>
      <c r="AA112" s="19">
        <f t="shared" si="445"/>
        <v>-2099.8500000000004</v>
      </c>
      <c r="AB112" s="92"/>
      <c r="AC112" s="19"/>
      <c r="AD112" s="17"/>
      <c r="AE112" s="42" t="s">
        <v>149</v>
      </c>
      <c r="AF112" s="42" t="s">
        <v>27</v>
      </c>
      <c r="AG112" s="43">
        <v>2516692</v>
      </c>
      <c r="AH112" s="43">
        <v>11335.69</v>
      </c>
      <c r="AI112" s="44">
        <v>291408</v>
      </c>
      <c r="AJ112" s="45">
        <v>14118.5</v>
      </c>
    </row>
    <row r="113" spans="1:36" ht="20.25" hidden="1" customHeight="1">
      <c r="A113" s="5" t="s">
        <v>149</v>
      </c>
      <c r="B113" s="5" t="s">
        <v>35</v>
      </c>
      <c r="C113" s="8">
        <v>5170</v>
      </c>
      <c r="D113" s="9">
        <v>316.39999999999998</v>
      </c>
      <c r="E113" s="8">
        <v>0</v>
      </c>
      <c r="F113" s="9">
        <v>0</v>
      </c>
      <c r="G113" s="8">
        <v>5170</v>
      </c>
      <c r="H113" s="9">
        <v>316.39999999999998</v>
      </c>
      <c r="I113" s="8">
        <v>0</v>
      </c>
      <c r="J113" s="9">
        <v>0</v>
      </c>
      <c r="K113" s="10"/>
      <c r="L113" s="11">
        <f t="shared" ref="L113:O113" si="446">SUM(C113+G113)</f>
        <v>10340</v>
      </c>
      <c r="M113" s="12">
        <f t="shared" si="446"/>
        <v>632.79999999999995</v>
      </c>
      <c r="N113" s="11">
        <f t="shared" si="446"/>
        <v>0</v>
      </c>
      <c r="O113" s="12">
        <f t="shared" si="446"/>
        <v>0</v>
      </c>
      <c r="P113" s="13">
        <f t="shared" si="1"/>
        <v>10972.8</v>
      </c>
      <c r="Q113" s="30">
        <f t="shared" si="2"/>
        <v>632.79999999999995</v>
      </c>
      <c r="R113" s="15">
        <v>35004</v>
      </c>
      <c r="S113" s="15">
        <v>2142.2399999999998</v>
      </c>
      <c r="T113" s="16">
        <f t="shared" ref="T113:U113" si="447">R113-L113</f>
        <v>24664</v>
      </c>
      <c r="U113" s="17">
        <f t="shared" si="447"/>
        <v>1509.4399999999998</v>
      </c>
      <c r="V113" s="15">
        <v>0</v>
      </c>
      <c r="W113" s="15">
        <v>0</v>
      </c>
      <c r="X113" s="16">
        <f t="shared" ref="X113:Y113" si="448">V113-N113</f>
        <v>0</v>
      </c>
      <c r="Y113" s="17">
        <f t="shared" si="448"/>
        <v>0</v>
      </c>
      <c r="Z113" s="18">
        <f t="shared" ref="Z113:AA113" si="449">SUM(T113+X113)</f>
        <v>24664</v>
      </c>
      <c r="AA113" s="19">
        <f t="shared" si="449"/>
        <v>1509.4399999999998</v>
      </c>
      <c r="AB113" s="19"/>
      <c r="AC113" s="19"/>
      <c r="AD113" s="17"/>
      <c r="AE113" s="42" t="s">
        <v>149</v>
      </c>
      <c r="AF113" s="42" t="s">
        <v>35</v>
      </c>
      <c r="AG113" s="43">
        <v>10324</v>
      </c>
      <c r="AH113" s="43">
        <v>619.44000000000005</v>
      </c>
      <c r="AI113" s="44">
        <v>0</v>
      </c>
      <c r="AJ113" s="45">
        <v>0</v>
      </c>
    </row>
    <row r="114" spans="1:36" ht="20.25" hidden="1" customHeight="1">
      <c r="A114" s="5" t="s">
        <v>149</v>
      </c>
      <c r="B114" s="5" t="s">
        <v>52</v>
      </c>
      <c r="C114" s="8">
        <v>1253209</v>
      </c>
      <c r="D114" s="9">
        <v>5379.95</v>
      </c>
      <c r="E114" s="8">
        <v>145707</v>
      </c>
      <c r="F114" s="9">
        <v>6392.57</v>
      </c>
      <c r="G114" s="8">
        <v>1253209</v>
      </c>
      <c r="H114" s="9">
        <v>5379.95</v>
      </c>
      <c r="I114" s="8">
        <v>145707</v>
      </c>
      <c r="J114" s="9">
        <v>6392.57</v>
      </c>
      <c r="K114" s="10"/>
      <c r="L114" s="11">
        <f t="shared" ref="L114:O114" si="450">SUM(C114+G114)</f>
        <v>2506418</v>
      </c>
      <c r="M114" s="12">
        <f t="shared" si="450"/>
        <v>10759.9</v>
      </c>
      <c r="N114" s="11">
        <f t="shared" si="450"/>
        <v>291414</v>
      </c>
      <c r="O114" s="12">
        <f t="shared" si="450"/>
        <v>12785.14</v>
      </c>
      <c r="P114" s="13">
        <f t="shared" si="1"/>
        <v>2808591.9</v>
      </c>
      <c r="Q114" s="30">
        <f t="shared" si="2"/>
        <v>23545.040000000001</v>
      </c>
      <c r="R114" s="15">
        <v>2036688</v>
      </c>
      <c r="S114" s="15">
        <v>8737.07</v>
      </c>
      <c r="T114" s="16">
        <f t="shared" ref="T114:U114" si="451">R114-L114</f>
        <v>-469730</v>
      </c>
      <c r="U114" s="17">
        <f t="shared" si="451"/>
        <v>-2022.83</v>
      </c>
      <c r="V114" s="15">
        <v>250953</v>
      </c>
      <c r="W114" s="15">
        <v>11026.81</v>
      </c>
      <c r="X114" s="16">
        <f t="shared" ref="X114:Y114" si="452">V114-N114</f>
        <v>-40461</v>
      </c>
      <c r="Y114" s="17">
        <f t="shared" si="452"/>
        <v>-1758.33</v>
      </c>
      <c r="Z114" s="18">
        <f t="shared" ref="Z114:AA114" si="453">SUM(T114+X114)</f>
        <v>-510191</v>
      </c>
      <c r="AA114" s="19">
        <f t="shared" si="453"/>
        <v>-3781.16</v>
      </c>
      <c r="AB114" s="19"/>
      <c r="AC114" s="19"/>
      <c r="AD114" s="17"/>
      <c r="AE114" s="42" t="s">
        <v>149</v>
      </c>
      <c r="AF114" s="42" t="s">
        <v>52</v>
      </c>
      <c r="AG114" s="43">
        <v>2506368</v>
      </c>
      <c r="AH114" s="43">
        <v>10555.69</v>
      </c>
      <c r="AI114" s="44">
        <v>291408</v>
      </c>
      <c r="AJ114" s="45">
        <v>12534.82</v>
      </c>
    </row>
    <row r="115" spans="1:36" ht="20.25" customHeight="1">
      <c r="A115" s="5" t="s">
        <v>91</v>
      </c>
      <c r="B115" s="5" t="s">
        <v>27</v>
      </c>
      <c r="C115" s="8">
        <v>17941</v>
      </c>
      <c r="D115" s="9">
        <v>109.98</v>
      </c>
      <c r="E115" s="8">
        <v>0</v>
      </c>
      <c r="F115" s="9">
        <v>0</v>
      </c>
      <c r="G115" s="8">
        <v>17941</v>
      </c>
      <c r="H115" s="9">
        <v>109.98</v>
      </c>
      <c r="I115" s="8">
        <v>0</v>
      </c>
      <c r="J115" s="9">
        <v>0</v>
      </c>
      <c r="K115" s="10"/>
      <c r="L115" s="11">
        <f t="shared" ref="L115:O115" si="454">SUM(C115+G115)</f>
        <v>35882</v>
      </c>
      <c r="M115" s="12">
        <f t="shared" si="454"/>
        <v>219.96</v>
      </c>
      <c r="N115" s="11">
        <f t="shared" si="454"/>
        <v>0</v>
      </c>
      <c r="O115" s="12">
        <f t="shared" si="454"/>
        <v>0</v>
      </c>
      <c r="P115" s="13">
        <f t="shared" si="1"/>
        <v>36101.96</v>
      </c>
      <c r="Q115" s="30">
        <f t="shared" si="2"/>
        <v>219.96</v>
      </c>
      <c r="R115" s="15">
        <v>41586</v>
      </c>
      <c r="S115" s="15">
        <v>254.92</v>
      </c>
      <c r="T115" s="16">
        <f t="shared" ref="T115:U115" si="455">R115-L115</f>
        <v>5704</v>
      </c>
      <c r="U115" s="17">
        <f t="shared" si="455"/>
        <v>34.95999999999998</v>
      </c>
      <c r="V115" s="15">
        <v>0</v>
      </c>
      <c r="W115" s="15">
        <v>0</v>
      </c>
      <c r="X115" s="16">
        <f t="shared" ref="X115:Y115" si="456">V115-N115</f>
        <v>0</v>
      </c>
      <c r="Y115" s="17">
        <f t="shared" si="456"/>
        <v>0</v>
      </c>
      <c r="Z115" s="18">
        <f t="shared" ref="Z115:AA115" si="457">SUM(T115+X115)</f>
        <v>5704</v>
      </c>
      <c r="AA115" s="19">
        <f t="shared" si="457"/>
        <v>34.95999999999998</v>
      </c>
      <c r="AB115" s="92"/>
      <c r="AC115" s="19"/>
      <c r="AD115" s="17"/>
      <c r="AE115" s="42" t="s">
        <v>91</v>
      </c>
      <c r="AF115" s="42" t="s">
        <v>27</v>
      </c>
      <c r="AG115" s="43">
        <v>26543</v>
      </c>
      <c r="AH115" s="43">
        <v>162.71</v>
      </c>
      <c r="AI115" s="44">
        <v>0</v>
      </c>
      <c r="AJ115" s="45">
        <v>0</v>
      </c>
    </row>
    <row r="116" spans="1:36" ht="20.25" hidden="1" customHeight="1">
      <c r="A116" s="5" t="s">
        <v>91</v>
      </c>
      <c r="B116" s="5" t="s">
        <v>35</v>
      </c>
      <c r="C116" s="8">
        <v>17941</v>
      </c>
      <c r="D116" s="9">
        <v>87.91</v>
      </c>
      <c r="E116" s="8">
        <v>0</v>
      </c>
      <c r="F116" s="9">
        <v>0</v>
      </c>
      <c r="G116" s="8">
        <v>17941</v>
      </c>
      <c r="H116" s="9">
        <v>87.91</v>
      </c>
      <c r="I116" s="8">
        <v>0</v>
      </c>
      <c r="J116" s="9">
        <v>0</v>
      </c>
      <c r="K116" s="10"/>
      <c r="L116" s="11">
        <f t="shared" ref="L116:O116" si="458">SUM(C116+G116)</f>
        <v>35882</v>
      </c>
      <c r="M116" s="12">
        <f t="shared" si="458"/>
        <v>175.82</v>
      </c>
      <c r="N116" s="11">
        <f t="shared" si="458"/>
        <v>0</v>
      </c>
      <c r="O116" s="12">
        <f t="shared" si="458"/>
        <v>0</v>
      </c>
      <c r="P116" s="13">
        <f t="shared" si="1"/>
        <v>36057.82</v>
      </c>
      <c r="Q116" s="30">
        <f t="shared" si="2"/>
        <v>175.82</v>
      </c>
      <c r="R116" s="15">
        <v>41586</v>
      </c>
      <c r="S116" s="15">
        <v>203.77</v>
      </c>
      <c r="T116" s="16">
        <f t="shared" ref="T116:U116" si="459">R116-L116</f>
        <v>5704</v>
      </c>
      <c r="U116" s="17">
        <f t="shared" si="459"/>
        <v>27.950000000000017</v>
      </c>
      <c r="V116" s="15">
        <v>0</v>
      </c>
      <c r="W116" s="15">
        <v>0</v>
      </c>
      <c r="X116" s="16">
        <f t="shared" ref="X116:Y116" si="460">V116-N116</f>
        <v>0</v>
      </c>
      <c r="Y116" s="17">
        <f t="shared" si="460"/>
        <v>0</v>
      </c>
      <c r="Z116" s="18">
        <f t="shared" ref="Z116:AA116" si="461">SUM(T116+X116)</f>
        <v>5704</v>
      </c>
      <c r="AA116" s="19">
        <f t="shared" si="461"/>
        <v>27.950000000000017</v>
      </c>
      <c r="AB116" s="19"/>
      <c r="AC116" s="19"/>
      <c r="AD116" s="17"/>
      <c r="AE116" s="42" t="s">
        <v>91</v>
      </c>
      <c r="AF116" s="42" t="s">
        <v>35</v>
      </c>
      <c r="AG116" s="43">
        <v>26543</v>
      </c>
      <c r="AH116" s="43">
        <v>130.06</v>
      </c>
      <c r="AI116" s="44">
        <v>0</v>
      </c>
      <c r="AJ116" s="45">
        <v>0</v>
      </c>
    </row>
    <row r="117" spans="1:36" ht="20.25" customHeight="1">
      <c r="A117" s="5" t="s">
        <v>150</v>
      </c>
      <c r="B117" s="5" t="s">
        <v>27</v>
      </c>
      <c r="C117" s="8">
        <v>1624874</v>
      </c>
      <c r="D117" s="9">
        <v>6758.55</v>
      </c>
      <c r="E117" s="8">
        <v>316314</v>
      </c>
      <c r="F117" s="9">
        <v>17477.099999999999</v>
      </c>
      <c r="G117" s="8">
        <v>1624874</v>
      </c>
      <c r="H117" s="9">
        <v>6758.55</v>
      </c>
      <c r="I117" s="8">
        <v>316314</v>
      </c>
      <c r="J117" s="9">
        <v>17477.099999999999</v>
      </c>
      <c r="K117" s="10"/>
      <c r="L117" s="11">
        <f t="shared" ref="L117:O117" si="462">SUM(C117+G117)</f>
        <v>3249748</v>
      </c>
      <c r="M117" s="12">
        <f t="shared" si="462"/>
        <v>13517.1</v>
      </c>
      <c r="N117" s="11">
        <f t="shared" si="462"/>
        <v>632628</v>
      </c>
      <c r="O117" s="12">
        <f t="shared" si="462"/>
        <v>34954.199999999997</v>
      </c>
      <c r="P117" s="13">
        <f t="shared" si="1"/>
        <v>3895893.1</v>
      </c>
      <c r="Q117" s="30">
        <f t="shared" si="2"/>
        <v>48471.299999999996</v>
      </c>
      <c r="R117" s="15">
        <v>2777793</v>
      </c>
      <c r="S117" s="15">
        <v>11381.35</v>
      </c>
      <c r="T117" s="16">
        <f t="shared" ref="T117:U117" si="463">R117-L117</f>
        <v>-471955</v>
      </c>
      <c r="U117" s="17">
        <f t="shared" si="463"/>
        <v>-2135.75</v>
      </c>
      <c r="V117" s="15">
        <v>481212</v>
      </c>
      <c r="W117" s="15">
        <v>25806.74</v>
      </c>
      <c r="X117" s="16">
        <f t="shared" ref="X117:Y117" si="464">V117-N117</f>
        <v>-151416</v>
      </c>
      <c r="Y117" s="17">
        <f t="shared" si="464"/>
        <v>-9147.4599999999955</v>
      </c>
      <c r="Z117" s="18">
        <f t="shared" ref="Z117:AA117" si="465">SUM(T117+X117)</f>
        <v>-623371</v>
      </c>
      <c r="AA117" s="19">
        <f t="shared" si="465"/>
        <v>-11283.209999999995</v>
      </c>
      <c r="AB117" s="92"/>
      <c r="AC117" s="19"/>
      <c r="AD117" s="17"/>
      <c r="AE117" s="42" t="s">
        <v>151</v>
      </c>
      <c r="AF117" s="42" t="s">
        <v>27</v>
      </c>
      <c r="AG117" s="43">
        <v>3249708</v>
      </c>
      <c r="AH117" s="43">
        <v>13247.63</v>
      </c>
      <c r="AI117" s="44">
        <v>632619</v>
      </c>
      <c r="AJ117" s="45">
        <v>34266.959999999999</v>
      </c>
    </row>
    <row r="118" spans="1:36" ht="20.25" hidden="1" customHeight="1">
      <c r="A118" s="5" t="s">
        <v>150</v>
      </c>
      <c r="B118" s="5" t="s">
        <v>41</v>
      </c>
      <c r="C118" s="8">
        <v>1624874</v>
      </c>
      <c r="D118" s="9">
        <v>6416.65</v>
      </c>
      <c r="E118" s="8">
        <v>316314</v>
      </c>
      <c r="F118" s="9">
        <v>15396.19</v>
      </c>
      <c r="G118" s="8">
        <v>1624874</v>
      </c>
      <c r="H118" s="9">
        <v>6416.65</v>
      </c>
      <c r="I118" s="8">
        <v>316314</v>
      </c>
      <c r="J118" s="9">
        <v>15396.19</v>
      </c>
      <c r="K118" s="10"/>
      <c r="L118" s="11">
        <f t="shared" ref="L118:O118" si="466">SUM(C118+G118)</f>
        <v>3249748</v>
      </c>
      <c r="M118" s="12">
        <f t="shared" si="466"/>
        <v>12833.3</v>
      </c>
      <c r="N118" s="11">
        <f t="shared" si="466"/>
        <v>632628</v>
      </c>
      <c r="O118" s="12">
        <f t="shared" si="466"/>
        <v>30792.38</v>
      </c>
      <c r="P118" s="13">
        <f t="shared" si="1"/>
        <v>3895209.3</v>
      </c>
      <c r="Q118" s="30">
        <f t="shared" si="2"/>
        <v>43625.68</v>
      </c>
      <c r="R118" s="15">
        <v>2777793</v>
      </c>
      <c r="S118" s="15">
        <v>10860.82</v>
      </c>
      <c r="T118" s="16">
        <f t="shared" ref="T118:U118" si="467">R118-L118</f>
        <v>-471955</v>
      </c>
      <c r="U118" s="17">
        <f t="shared" si="467"/>
        <v>-1972.4799999999996</v>
      </c>
      <c r="V118" s="15">
        <v>481212</v>
      </c>
      <c r="W118" s="15">
        <v>22889.77</v>
      </c>
      <c r="X118" s="16">
        <f t="shared" ref="X118:Y118" si="468">V118-N118</f>
        <v>-151416</v>
      </c>
      <c r="Y118" s="17">
        <f t="shared" si="468"/>
        <v>-7902.6100000000006</v>
      </c>
      <c r="Z118" s="18">
        <f t="shared" ref="Z118:AA118" si="469">SUM(T118+X118)</f>
        <v>-623371</v>
      </c>
      <c r="AA118" s="19">
        <f t="shared" si="469"/>
        <v>-9875.09</v>
      </c>
      <c r="AB118" s="19"/>
      <c r="AC118" s="19"/>
      <c r="AD118" s="17"/>
      <c r="AE118" s="42" t="s">
        <v>151</v>
      </c>
      <c r="AF118" s="42" t="s">
        <v>41</v>
      </c>
      <c r="AG118" s="43">
        <v>3249708</v>
      </c>
      <c r="AH118" s="43">
        <v>12578.85</v>
      </c>
      <c r="AI118" s="44">
        <v>632619</v>
      </c>
      <c r="AJ118" s="45">
        <v>30187.26</v>
      </c>
    </row>
    <row r="119" spans="1:36" ht="20.25" customHeight="1">
      <c r="A119" s="5" t="s">
        <v>94</v>
      </c>
      <c r="B119" s="5" t="s">
        <v>27</v>
      </c>
      <c r="C119" s="8">
        <v>740071</v>
      </c>
      <c r="D119" s="9">
        <v>3190.79</v>
      </c>
      <c r="E119" s="8">
        <v>95840</v>
      </c>
      <c r="F119" s="9">
        <v>5243.65</v>
      </c>
      <c r="G119" s="8">
        <v>740071</v>
      </c>
      <c r="H119" s="9">
        <v>3190.79</v>
      </c>
      <c r="I119" s="8">
        <v>95840</v>
      </c>
      <c r="J119" s="9">
        <v>5243.65</v>
      </c>
      <c r="K119" s="10"/>
      <c r="L119" s="11">
        <f t="shared" ref="L119:O119" si="470">SUM(C119+G119)</f>
        <v>1480142</v>
      </c>
      <c r="M119" s="12">
        <f t="shared" si="470"/>
        <v>6381.58</v>
      </c>
      <c r="N119" s="11">
        <f t="shared" si="470"/>
        <v>191680</v>
      </c>
      <c r="O119" s="12">
        <f t="shared" si="470"/>
        <v>10487.3</v>
      </c>
      <c r="P119" s="13">
        <f t="shared" si="1"/>
        <v>1678203.58</v>
      </c>
      <c r="Q119" s="30">
        <f t="shared" si="2"/>
        <v>16868.879999999997</v>
      </c>
      <c r="R119" s="15">
        <v>1311068</v>
      </c>
      <c r="S119" s="15">
        <v>5717.61</v>
      </c>
      <c r="T119" s="16">
        <f t="shared" ref="T119:U119" si="471">R119-L119</f>
        <v>-169074</v>
      </c>
      <c r="U119" s="17">
        <f t="shared" si="471"/>
        <v>-663.97000000000025</v>
      </c>
      <c r="V119" s="15">
        <v>203199</v>
      </c>
      <c r="W119" s="15">
        <v>10994.63</v>
      </c>
      <c r="X119" s="16">
        <f t="shared" ref="X119:Y119" si="472">V119-N119</f>
        <v>11519</v>
      </c>
      <c r="Y119" s="17">
        <f t="shared" si="472"/>
        <v>507.32999999999993</v>
      </c>
      <c r="Z119" s="18">
        <f t="shared" ref="Z119:AA119" si="473">SUM(T119+X119)</f>
        <v>-157555</v>
      </c>
      <c r="AA119" s="19">
        <f t="shared" si="473"/>
        <v>-156.64000000000033</v>
      </c>
      <c r="AB119" s="92"/>
      <c r="AC119" s="19"/>
      <c r="AD119" s="17"/>
      <c r="AE119" s="42" t="s">
        <v>94</v>
      </c>
      <c r="AF119" s="42" t="s">
        <v>27</v>
      </c>
      <c r="AG119" s="43">
        <v>1480099</v>
      </c>
      <c r="AH119" s="43">
        <v>6250.19</v>
      </c>
      <c r="AI119" s="44">
        <v>191650</v>
      </c>
      <c r="AJ119" s="45">
        <v>10279.39</v>
      </c>
    </row>
    <row r="120" spans="1:36" ht="20.25" hidden="1" customHeight="1">
      <c r="A120" s="5" t="s">
        <v>94</v>
      </c>
      <c r="B120" s="5" t="s">
        <v>35</v>
      </c>
      <c r="C120" s="8">
        <v>740071</v>
      </c>
      <c r="D120" s="9">
        <v>2894.91</v>
      </c>
      <c r="E120" s="8">
        <v>95840</v>
      </c>
      <c r="F120" s="9">
        <v>4522.6899999999996</v>
      </c>
      <c r="G120" s="8">
        <v>740071</v>
      </c>
      <c r="H120" s="9">
        <v>2894.91</v>
      </c>
      <c r="I120" s="8">
        <v>95840</v>
      </c>
      <c r="J120" s="9">
        <v>4522.6899999999996</v>
      </c>
      <c r="K120" s="10"/>
      <c r="L120" s="11">
        <f t="shared" ref="L120:O120" si="474">SUM(C120+G120)</f>
        <v>1480142</v>
      </c>
      <c r="M120" s="12">
        <f t="shared" si="474"/>
        <v>5789.82</v>
      </c>
      <c r="N120" s="11">
        <f t="shared" si="474"/>
        <v>191680</v>
      </c>
      <c r="O120" s="12">
        <f t="shared" si="474"/>
        <v>9045.3799999999992</v>
      </c>
      <c r="P120" s="13">
        <f t="shared" si="1"/>
        <v>1677611.82</v>
      </c>
      <c r="Q120" s="30">
        <f t="shared" si="2"/>
        <v>14835.199999999999</v>
      </c>
      <c r="R120" s="15">
        <v>1311068</v>
      </c>
      <c r="S120" s="15">
        <v>5166.1400000000003</v>
      </c>
      <c r="T120" s="16">
        <f t="shared" ref="T120:U120" si="475">R120-L120</f>
        <v>-169074</v>
      </c>
      <c r="U120" s="17">
        <f t="shared" si="475"/>
        <v>-623.67999999999938</v>
      </c>
      <c r="V120" s="15">
        <v>203199</v>
      </c>
      <c r="W120" s="15">
        <v>9588.9599999999991</v>
      </c>
      <c r="X120" s="16">
        <f t="shared" ref="X120:Y120" si="476">V120-N120</f>
        <v>11519</v>
      </c>
      <c r="Y120" s="17">
        <f t="shared" si="476"/>
        <v>543.57999999999993</v>
      </c>
      <c r="Z120" s="18">
        <f t="shared" ref="Z120:AA120" si="477">SUM(T120+X120)</f>
        <v>-157555</v>
      </c>
      <c r="AA120" s="19">
        <f t="shared" si="477"/>
        <v>-80.099999999999454</v>
      </c>
      <c r="AB120" s="19"/>
      <c r="AC120" s="19"/>
      <c r="AD120" s="17"/>
      <c r="AE120" s="42" t="s">
        <v>94</v>
      </c>
      <c r="AF120" s="42" t="s">
        <v>35</v>
      </c>
      <c r="AG120" s="43">
        <v>1480099</v>
      </c>
      <c r="AH120" s="43">
        <v>5672.24</v>
      </c>
      <c r="AI120" s="44">
        <v>191650</v>
      </c>
      <c r="AJ120" s="45">
        <v>8865.73</v>
      </c>
    </row>
    <row r="121" spans="1:36" ht="20.25" customHeight="1">
      <c r="A121" s="5" t="s">
        <v>95</v>
      </c>
      <c r="B121" s="5" t="s">
        <v>27</v>
      </c>
      <c r="C121" s="8">
        <v>3772335</v>
      </c>
      <c r="D121" s="9">
        <v>14090.55</v>
      </c>
      <c r="E121" s="8">
        <v>391880</v>
      </c>
      <c r="F121" s="9">
        <v>17995.79</v>
      </c>
      <c r="G121" s="8">
        <v>3772335</v>
      </c>
      <c r="H121" s="9">
        <v>14090.55</v>
      </c>
      <c r="I121" s="8">
        <v>391880</v>
      </c>
      <c r="J121" s="9">
        <v>17995.79</v>
      </c>
      <c r="K121" s="10"/>
      <c r="L121" s="11">
        <f t="shared" ref="L121:O121" si="478">SUM(C121+G121)</f>
        <v>7544670</v>
      </c>
      <c r="M121" s="12">
        <f t="shared" si="478"/>
        <v>28181.1</v>
      </c>
      <c r="N121" s="11">
        <f t="shared" si="478"/>
        <v>783760</v>
      </c>
      <c r="O121" s="12">
        <f t="shared" si="478"/>
        <v>35991.58</v>
      </c>
      <c r="P121" s="13">
        <f t="shared" si="1"/>
        <v>8356611.0999999996</v>
      </c>
      <c r="Q121" s="30">
        <f t="shared" si="2"/>
        <v>64172.68</v>
      </c>
      <c r="R121" s="15">
        <v>4415755</v>
      </c>
      <c r="S121" s="15">
        <v>17261.12</v>
      </c>
      <c r="T121" s="16">
        <f t="shared" ref="T121:U121" si="479">R121-L121</f>
        <v>-3128915</v>
      </c>
      <c r="U121" s="17">
        <f t="shared" si="479"/>
        <v>-10919.98</v>
      </c>
      <c r="V121" s="15">
        <v>466285</v>
      </c>
      <c r="W121" s="15">
        <v>21401.57</v>
      </c>
      <c r="X121" s="16">
        <f t="shared" ref="X121:Y121" si="480">V121-N121</f>
        <v>-317475</v>
      </c>
      <c r="Y121" s="17">
        <f t="shared" si="480"/>
        <v>-14590.010000000002</v>
      </c>
      <c r="Z121" s="18">
        <f t="shared" ref="Z121:AA121" si="481">SUM(T121+X121)</f>
        <v>-3446390</v>
      </c>
      <c r="AA121" s="19">
        <f t="shared" si="481"/>
        <v>-25509.99</v>
      </c>
      <c r="AB121" s="92"/>
      <c r="AC121" s="19"/>
      <c r="AD121" s="17"/>
      <c r="AE121" s="42" t="s">
        <v>95</v>
      </c>
      <c r="AF121" s="42" t="s">
        <v>27</v>
      </c>
      <c r="AG121" s="43">
        <v>7544609</v>
      </c>
      <c r="AH121" s="43">
        <v>27635.49</v>
      </c>
      <c r="AI121" s="44">
        <v>783746</v>
      </c>
      <c r="AJ121" s="45">
        <v>35285.06</v>
      </c>
    </row>
    <row r="122" spans="1:36" ht="20.25" hidden="1" customHeight="1">
      <c r="A122" s="5" t="s">
        <v>95</v>
      </c>
      <c r="B122" s="5" t="s">
        <v>32</v>
      </c>
      <c r="C122" s="8">
        <v>3772335</v>
      </c>
      <c r="D122" s="9">
        <v>13728.11</v>
      </c>
      <c r="E122" s="8">
        <v>391880</v>
      </c>
      <c r="F122" s="9">
        <v>16211.5</v>
      </c>
      <c r="G122" s="8">
        <v>3772335</v>
      </c>
      <c r="H122" s="9">
        <v>13728.11</v>
      </c>
      <c r="I122" s="8">
        <v>391880</v>
      </c>
      <c r="J122" s="9">
        <v>16211.5</v>
      </c>
      <c r="K122" s="10"/>
      <c r="L122" s="11">
        <f t="shared" ref="L122:O122" si="482">SUM(C122+G122)</f>
        <v>7544670</v>
      </c>
      <c r="M122" s="12">
        <f t="shared" si="482"/>
        <v>27456.22</v>
      </c>
      <c r="N122" s="11">
        <f t="shared" si="482"/>
        <v>783760</v>
      </c>
      <c r="O122" s="12">
        <f t="shared" si="482"/>
        <v>32423</v>
      </c>
      <c r="P122" s="13">
        <f t="shared" si="1"/>
        <v>8355886.2199999997</v>
      </c>
      <c r="Q122" s="30">
        <f t="shared" si="2"/>
        <v>59879.22</v>
      </c>
      <c r="R122" s="15">
        <v>4415755</v>
      </c>
      <c r="S122" s="15">
        <v>16688.89</v>
      </c>
      <c r="T122" s="16">
        <f t="shared" ref="T122:U122" si="483">R122-L122</f>
        <v>-3128915</v>
      </c>
      <c r="U122" s="17">
        <f t="shared" si="483"/>
        <v>-10767.330000000002</v>
      </c>
      <c r="V122" s="15">
        <v>466285</v>
      </c>
      <c r="W122" s="15">
        <v>19279.599999999999</v>
      </c>
      <c r="X122" s="16">
        <f t="shared" ref="X122:Y122" si="484">V122-N122</f>
        <v>-317475</v>
      </c>
      <c r="Y122" s="17">
        <f t="shared" si="484"/>
        <v>-13143.400000000001</v>
      </c>
      <c r="Z122" s="18">
        <f t="shared" ref="Z122:AA122" si="485">SUM(T122+X122)</f>
        <v>-3446390</v>
      </c>
      <c r="AA122" s="19">
        <f t="shared" si="485"/>
        <v>-23910.730000000003</v>
      </c>
      <c r="AB122" s="19"/>
      <c r="AC122" s="19"/>
      <c r="AD122" s="17"/>
      <c r="AE122" s="42" t="s">
        <v>95</v>
      </c>
      <c r="AF122" s="42" t="s">
        <v>32</v>
      </c>
      <c r="AG122" s="43">
        <v>7544609</v>
      </c>
      <c r="AH122" s="43">
        <v>26924.97</v>
      </c>
      <c r="AI122" s="44">
        <v>783746</v>
      </c>
      <c r="AJ122" s="45">
        <v>31788.26</v>
      </c>
    </row>
    <row r="123" spans="1:36" ht="20.25" customHeight="1">
      <c r="A123" s="5" t="s">
        <v>152</v>
      </c>
      <c r="B123" s="5" t="s">
        <v>27</v>
      </c>
      <c r="C123" s="8">
        <v>0</v>
      </c>
      <c r="D123" s="9">
        <v>0</v>
      </c>
      <c r="E123" s="8">
        <v>0</v>
      </c>
      <c r="F123" s="9">
        <v>0</v>
      </c>
      <c r="G123" s="8">
        <v>0</v>
      </c>
      <c r="H123" s="9">
        <v>0</v>
      </c>
      <c r="I123" s="8">
        <v>0</v>
      </c>
      <c r="J123" s="9">
        <v>0</v>
      </c>
      <c r="K123" s="10"/>
      <c r="L123" s="11">
        <f t="shared" ref="L123:O123" si="486">SUM(C123+G123)</f>
        <v>0</v>
      </c>
      <c r="M123" s="12">
        <f t="shared" si="486"/>
        <v>0</v>
      </c>
      <c r="N123" s="11">
        <f t="shared" si="486"/>
        <v>0</v>
      </c>
      <c r="O123" s="12">
        <f t="shared" si="486"/>
        <v>0</v>
      </c>
      <c r="P123" s="13">
        <f t="shared" si="1"/>
        <v>0</v>
      </c>
      <c r="Q123" s="30">
        <f t="shared" si="2"/>
        <v>0</v>
      </c>
      <c r="R123" s="10">
        <v>70239</v>
      </c>
      <c r="S123" s="10">
        <v>319.49</v>
      </c>
      <c r="T123" s="16">
        <f t="shared" ref="T123:U123" si="487">R123-L123</f>
        <v>70239</v>
      </c>
      <c r="U123" s="17">
        <f t="shared" si="487"/>
        <v>319.49</v>
      </c>
      <c r="V123" s="10">
        <v>11446</v>
      </c>
      <c r="W123" s="10">
        <v>551.12</v>
      </c>
      <c r="X123" s="16">
        <f t="shared" ref="X123:Y123" si="488">V123-N123</f>
        <v>11446</v>
      </c>
      <c r="Y123" s="17">
        <f t="shared" si="488"/>
        <v>551.12</v>
      </c>
      <c r="Z123" s="18">
        <f t="shared" ref="Z123:AA123" si="489">SUM(T123+X123)</f>
        <v>81685</v>
      </c>
      <c r="AA123" s="19">
        <f t="shared" si="489"/>
        <v>870.61</v>
      </c>
      <c r="AB123" s="92"/>
      <c r="AC123" s="19"/>
      <c r="AD123" s="17"/>
      <c r="AE123" s="42" t="s">
        <v>96</v>
      </c>
      <c r="AF123" s="42" t="s">
        <v>27</v>
      </c>
      <c r="AG123" s="43">
        <v>2580942</v>
      </c>
      <c r="AH123" s="43">
        <v>10598.01</v>
      </c>
      <c r="AI123" s="44">
        <v>168274</v>
      </c>
      <c r="AJ123" s="45">
        <v>7944.22</v>
      </c>
    </row>
    <row r="124" spans="1:36" ht="20.25" hidden="1" customHeight="1">
      <c r="A124" s="5" t="s">
        <v>152</v>
      </c>
      <c r="B124" s="5" t="s">
        <v>32</v>
      </c>
      <c r="C124" s="8">
        <v>0</v>
      </c>
      <c r="D124" s="9">
        <v>0</v>
      </c>
      <c r="E124" s="8">
        <v>0</v>
      </c>
      <c r="F124" s="9">
        <v>0</v>
      </c>
      <c r="G124" s="8">
        <v>0</v>
      </c>
      <c r="H124" s="9">
        <v>0</v>
      </c>
      <c r="I124" s="8">
        <v>0</v>
      </c>
      <c r="J124" s="9">
        <v>0</v>
      </c>
      <c r="K124" s="10"/>
      <c r="L124" s="11">
        <f t="shared" ref="L124:O124" si="490">SUM(C124+G124)</f>
        <v>0</v>
      </c>
      <c r="M124" s="12">
        <f t="shared" si="490"/>
        <v>0</v>
      </c>
      <c r="N124" s="11">
        <f t="shared" si="490"/>
        <v>0</v>
      </c>
      <c r="O124" s="12">
        <f t="shared" si="490"/>
        <v>0</v>
      </c>
      <c r="P124" s="13">
        <f t="shared" si="1"/>
        <v>0</v>
      </c>
      <c r="Q124" s="30">
        <f t="shared" si="2"/>
        <v>0</v>
      </c>
      <c r="R124" s="10">
        <v>65455</v>
      </c>
      <c r="S124" s="10">
        <v>274.08999999999997</v>
      </c>
      <c r="T124" s="16">
        <f t="shared" ref="T124:U124" si="491">R124-L124</f>
        <v>65455</v>
      </c>
      <c r="U124" s="17">
        <f t="shared" si="491"/>
        <v>274.08999999999997</v>
      </c>
      <c r="V124" s="10">
        <v>11446</v>
      </c>
      <c r="W124" s="10">
        <v>496.53</v>
      </c>
      <c r="X124" s="16">
        <f t="shared" ref="X124:Y124" si="492">V124-N124</f>
        <v>11446</v>
      </c>
      <c r="Y124" s="17">
        <f t="shared" si="492"/>
        <v>496.53</v>
      </c>
      <c r="Z124" s="18">
        <f t="shared" ref="Z124:AA124" si="493">SUM(T124+X124)</f>
        <v>76901</v>
      </c>
      <c r="AA124" s="19">
        <f t="shared" si="493"/>
        <v>770.61999999999989</v>
      </c>
      <c r="AB124" s="19"/>
      <c r="AC124" s="19"/>
      <c r="AD124" s="17"/>
      <c r="AE124" s="42" t="s">
        <v>96</v>
      </c>
      <c r="AF124" s="42" t="s">
        <v>32</v>
      </c>
      <c r="AG124" s="43">
        <v>2526686</v>
      </c>
      <c r="AH124" s="43">
        <v>10093.43</v>
      </c>
      <c r="AI124" s="44">
        <v>168274</v>
      </c>
      <c r="AJ124" s="45">
        <v>7156.69</v>
      </c>
    </row>
    <row r="125" spans="1:36" ht="20.25" hidden="1" customHeight="1">
      <c r="A125" s="5" t="s">
        <v>152</v>
      </c>
      <c r="B125" s="5" t="s">
        <v>34</v>
      </c>
      <c r="C125" s="8">
        <v>0</v>
      </c>
      <c r="D125" s="9">
        <v>0</v>
      </c>
      <c r="E125" s="8">
        <v>0</v>
      </c>
      <c r="F125" s="9">
        <v>0</v>
      </c>
      <c r="G125" s="8">
        <v>0</v>
      </c>
      <c r="H125" s="9">
        <v>0</v>
      </c>
      <c r="I125" s="8">
        <v>0</v>
      </c>
      <c r="J125" s="9">
        <v>0</v>
      </c>
      <c r="K125" s="10"/>
      <c r="L125" s="11">
        <f t="shared" ref="L125:O125" si="494">SUM(C125+G125)</f>
        <v>0</v>
      </c>
      <c r="M125" s="12">
        <f t="shared" si="494"/>
        <v>0</v>
      </c>
      <c r="N125" s="11">
        <f t="shared" si="494"/>
        <v>0</v>
      </c>
      <c r="O125" s="12">
        <f t="shared" si="494"/>
        <v>0</v>
      </c>
      <c r="P125" s="13">
        <f t="shared" si="1"/>
        <v>0</v>
      </c>
      <c r="Q125" s="30">
        <f t="shared" si="2"/>
        <v>0</v>
      </c>
      <c r="R125" s="10">
        <v>4784</v>
      </c>
      <c r="S125" s="10">
        <v>40.71</v>
      </c>
      <c r="T125" s="16">
        <f t="shared" ref="T125:U125" si="495">R125-L125</f>
        <v>4784</v>
      </c>
      <c r="U125" s="17">
        <f t="shared" si="495"/>
        <v>40.71</v>
      </c>
      <c r="V125" s="10">
        <v>0</v>
      </c>
      <c r="W125" s="10">
        <v>0</v>
      </c>
      <c r="X125" s="16">
        <f t="shared" ref="X125:Y125" si="496">V125-N125</f>
        <v>0</v>
      </c>
      <c r="Y125" s="17">
        <f t="shared" si="496"/>
        <v>0</v>
      </c>
      <c r="Z125" s="18">
        <f t="shared" ref="Z125:AA125" si="497">SUM(T125+X125)</f>
        <v>4784</v>
      </c>
      <c r="AA125" s="19">
        <f t="shared" si="497"/>
        <v>40.71</v>
      </c>
      <c r="AB125" s="19"/>
      <c r="AC125" s="19"/>
      <c r="AD125" s="17"/>
      <c r="AE125" s="42" t="s">
        <v>96</v>
      </c>
      <c r="AF125" s="42" t="s">
        <v>34</v>
      </c>
      <c r="AG125" s="43">
        <v>54256</v>
      </c>
      <c r="AH125" s="43">
        <v>452.5</v>
      </c>
      <c r="AI125" s="44">
        <v>0</v>
      </c>
      <c r="AJ125" s="45">
        <v>0</v>
      </c>
    </row>
    <row r="126" spans="1:36" ht="20.25" customHeight="1">
      <c r="A126" s="5" t="s">
        <v>153</v>
      </c>
      <c r="B126" s="5" t="s">
        <v>27</v>
      </c>
      <c r="C126" s="8">
        <v>1257226</v>
      </c>
      <c r="D126" s="9">
        <v>4360.41</v>
      </c>
      <c r="E126" s="8">
        <v>88830</v>
      </c>
      <c r="F126" s="9">
        <v>3845.45</v>
      </c>
      <c r="G126" s="8">
        <v>1257226</v>
      </c>
      <c r="H126" s="9">
        <v>4360.41</v>
      </c>
      <c r="I126" s="8">
        <v>88830</v>
      </c>
      <c r="J126" s="9">
        <v>3845.45</v>
      </c>
      <c r="K126" s="10"/>
      <c r="L126" s="11">
        <f t="shared" ref="L126:O126" si="498">SUM(C126+G126)</f>
        <v>2514452</v>
      </c>
      <c r="M126" s="12">
        <f t="shared" si="498"/>
        <v>8720.82</v>
      </c>
      <c r="N126" s="11">
        <f t="shared" si="498"/>
        <v>177660</v>
      </c>
      <c r="O126" s="12">
        <f t="shared" si="498"/>
        <v>7690.9</v>
      </c>
      <c r="P126" s="13">
        <f t="shared" si="1"/>
        <v>2700832.82</v>
      </c>
      <c r="Q126" s="30">
        <f t="shared" si="2"/>
        <v>16411.72</v>
      </c>
      <c r="R126" s="15">
        <v>2536802</v>
      </c>
      <c r="S126" s="15">
        <v>8719.73</v>
      </c>
      <c r="T126" s="16">
        <f t="shared" ref="T126:U126" si="499">R126-L126</f>
        <v>22350</v>
      </c>
      <c r="U126" s="17">
        <f t="shared" si="499"/>
        <v>-1.0900000000001455</v>
      </c>
      <c r="V126" s="15">
        <v>149490</v>
      </c>
      <c r="W126" s="15">
        <v>6471.42</v>
      </c>
      <c r="X126" s="16">
        <f t="shared" ref="X126:Y126" si="500">V126-N126</f>
        <v>-28170</v>
      </c>
      <c r="Y126" s="17">
        <f t="shared" si="500"/>
        <v>-1219.4799999999996</v>
      </c>
      <c r="Z126" s="18">
        <f t="shared" ref="Z126:AA126" si="501">SUM(T126+X126)</f>
        <v>-5820</v>
      </c>
      <c r="AA126" s="19">
        <f t="shared" si="501"/>
        <v>-1220.5699999999997</v>
      </c>
      <c r="AB126" s="92"/>
      <c r="AC126" s="19"/>
      <c r="AD126" s="17"/>
      <c r="AE126" s="5" t="s">
        <v>96</v>
      </c>
      <c r="AF126" s="5" t="s">
        <v>116</v>
      </c>
      <c r="AG126" s="51"/>
      <c r="AH126" s="51"/>
      <c r="AI126" s="52"/>
      <c r="AJ126" s="53"/>
    </row>
    <row r="127" spans="1:36" ht="20.25" hidden="1" customHeight="1">
      <c r="A127" s="5" t="s">
        <v>153</v>
      </c>
      <c r="B127" s="5" t="s">
        <v>32</v>
      </c>
      <c r="C127" s="8">
        <v>1257226</v>
      </c>
      <c r="D127" s="9">
        <v>4263.72</v>
      </c>
      <c r="E127" s="8">
        <v>88830</v>
      </c>
      <c r="F127" s="9">
        <v>3464.37</v>
      </c>
      <c r="G127" s="8">
        <v>1257226</v>
      </c>
      <c r="H127" s="9">
        <v>4263.72</v>
      </c>
      <c r="I127" s="8">
        <v>88830</v>
      </c>
      <c r="J127" s="9">
        <v>3464.37</v>
      </c>
      <c r="K127" s="10"/>
      <c r="L127" s="11">
        <f t="shared" ref="L127:O127" si="502">SUM(C127+G127)</f>
        <v>2514452</v>
      </c>
      <c r="M127" s="12">
        <f t="shared" si="502"/>
        <v>8527.44</v>
      </c>
      <c r="N127" s="11">
        <f t="shared" si="502"/>
        <v>177660</v>
      </c>
      <c r="O127" s="12">
        <f t="shared" si="502"/>
        <v>6928.74</v>
      </c>
      <c r="P127" s="13">
        <f t="shared" si="1"/>
        <v>2700639.44</v>
      </c>
      <c r="Q127" s="30">
        <f t="shared" si="2"/>
        <v>15456.18</v>
      </c>
      <c r="R127" s="15">
        <v>2536802</v>
      </c>
      <c r="S127" s="15">
        <v>8545.2099999999991</v>
      </c>
      <c r="T127" s="16">
        <f t="shared" ref="T127:U127" si="503">R127-L127</f>
        <v>22350</v>
      </c>
      <c r="U127" s="17">
        <f t="shared" si="503"/>
        <v>17.769999999998618</v>
      </c>
      <c r="V127" s="15">
        <v>149490</v>
      </c>
      <c r="W127" s="15">
        <v>5830.11</v>
      </c>
      <c r="X127" s="16">
        <f t="shared" ref="X127:Y127" si="504">V127-N127</f>
        <v>-28170</v>
      </c>
      <c r="Y127" s="17">
        <f t="shared" si="504"/>
        <v>-1098.6300000000001</v>
      </c>
      <c r="Z127" s="18">
        <f t="shared" ref="Z127:AA127" si="505">SUM(T127+X127)</f>
        <v>-5820</v>
      </c>
      <c r="AA127" s="19">
        <f t="shared" si="505"/>
        <v>-1080.8600000000015</v>
      </c>
      <c r="AB127" s="19"/>
      <c r="AC127" s="19"/>
      <c r="AD127" s="17"/>
      <c r="AE127" s="5" t="s">
        <v>96</v>
      </c>
      <c r="AF127" s="5" t="s">
        <v>116</v>
      </c>
      <c r="AG127" s="51"/>
      <c r="AH127" s="51"/>
      <c r="AI127" s="52"/>
      <c r="AJ127" s="53"/>
    </row>
    <row r="128" spans="1:36" ht="20.25" customHeight="1">
      <c r="A128" s="5" t="s">
        <v>97</v>
      </c>
      <c r="B128" s="5" t="s">
        <v>27</v>
      </c>
      <c r="C128" s="8">
        <v>3366024</v>
      </c>
      <c r="D128" s="9">
        <v>20345.740000000002</v>
      </c>
      <c r="E128" s="8">
        <v>386846</v>
      </c>
      <c r="F128" s="9">
        <v>22340.84</v>
      </c>
      <c r="G128" s="8">
        <v>3365927</v>
      </c>
      <c r="H128" s="9">
        <v>20344.740000000002</v>
      </c>
      <c r="I128" s="8">
        <v>386727</v>
      </c>
      <c r="J128" s="9">
        <v>22332.1</v>
      </c>
      <c r="K128" s="10"/>
      <c r="L128" s="11">
        <f t="shared" ref="L128:O128" si="506">SUM(C128+G128)</f>
        <v>6731951</v>
      </c>
      <c r="M128" s="12">
        <f t="shared" si="506"/>
        <v>40690.480000000003</v>
      </c>
      <c r="N128" s="11">
        <f t="shared" si="506"/>
        <v>773573</v>
      </c>
      <c r="O128" s="12">
        <f t="shared" si="506"/>
        <v>44672.94</v>
      </c>
      <c r="P128" s="13">
        <f t="shared" si="1"/>
        <v>7546214.4800000004</v>
      </c>
      <c r="Q128" s="30">
        <f t="shared" si="2"/>
        <v>85363.420000000013</v>
      </c>
      <c r="R128" s="15">
        <v>4532691</v>
      </c>
      <c r="S128" s="15">
        <v>25688.62</v>
      </c>
      <c r="T128" s="16">
        <f t="shared" ref="T128:U128" si="507">R128-L128</f>
        <v>-2199260</v>
      </c>
      <c r="U128" s="17">
        <f t="shared" si="507"/>
        <v>-15001.860000000004</v>
      </c>
      <c r="V128" s="15">
        <v>641582</v>
      </c>
      <c r="W128" s="15">
        <v>35049.35</v>
      </c>
      <c r="X128" s="16">
        <f t="shared" ref="X128:Y128" si="508">V128-N128</f>
        <v>-131991</v>
      </c>
      <c r="Y128" s="17">
        <f t="shared" si="508"/>
        <v>-9623.5900000000038</v>
      </c>
      <c r="Z128" s="18">
        <f t="shared" ref="Z128:AA128" si="509">SUM(T128+X128)</f>
        <v>-2331251</v>
      </c>
      <c r="AA128" s="19">
        <f t="shared" si="509"/>
        <v>-24625.450000000008</v>
      </c>
      <c r="AB128" s="92"/>
      <c r="AC128" s="19"/>
      <c r="AD128" s="17"/>
      <c r="AE128" s="5" t="s">
        <v>97</v>
      </c>
      <c r="AF128" s="5" t="s">
        <v>27</v>
      </c>
      <c r="AG128" s="51">
        <v>6731941</v>
      </c>
      <c r="AH128" s="51">
        <v>39901.5</v>
      </c>
      <c r="AI128" s="52">
        <v>773665</v>
      </c>
      <c r="AJ128" s="53">
        <v>43804.34</v>
      </c>
    </row>
    <row r="129" spans="1:36" ht="20.25" hidden="1" customHeight="1">
      <c r="A129" s="5" t="s">
        <v>97</v>
      </c>
      <c r="B129" s="5" t="s">
        <v>32</v>
      </c>
      <c r="C129" s="8">
        <v>2933003</v>
      </c>
      <c r="D129" s="9">
        <v>10843.72</v>
      </c>
      <c r="E129" s="8">
        <v>349762</v>
      </c>
      <c r="F129" s="9">
        <v>14844.73</v>
      </c>
      <c r="G129" s="8">
        <v>2932907</v>
      </c>
      <c r="H129" s="9">
        <v>10842.92</v>
      </c>
      <c r="I129" s="8">
        <v>349643</v>
      </c>
      <c r="J129" s="9">
        <v>14837.73</v>
      </c>
      <c r="K129" s="10"/>
      <c r="L129" s="11">
        <f t="shared" ref="L129:O129" si="510">SUM(C129+G129)</f>
        <v>5865910</v>
      </c>
      <c r="M129" s="12">
        <f t="shared" si="510"/>
        <v>21686.639999999999</v>
      </c>
      <c r="N129" s="11">
        <f t="shared" si="510"/>
        <v>699405</v>
      </c>
      <c r="O129" s="12">
        <f t="shared" si="510"/>
        <v>29682.46</v>
      </c>
      <c r="P129" s="13">
        <f t="shared" si="1"/>
        <v>6587001.6399999997</v>
      </c>
      <c r="Q129" s="30">
        <f t="shared" si="2"/>
        <v>51369.1</v>
      </c>
      <c r="R129" s="15">
        <v>4032006</v>
      </c>
      <c r="S129" s="15">
        <v>14899.98</v>
      </c>
      <c r="T129" s="16">
        <f t="shared" ref="T129:U129" si="511">R129-L129</f>
        <v>-1833904</v>
      </c>
      <c r="U129" s="17">
        <f t="shared" si="511"/>
        <v>-6786.66</v>
      </c>
      <c r="V129" s="15">
        <v>600020</v>
      </c>
      <c r="W129" s="15">
        <v>25569.93</v>
      </c>
      <c r="X129" s="16">
        <f t="shared" ref="X129:Y129" si="512">V129-N129</f>
        <v>-99385</v>
      </c>
      <c r="Y129" s="17">
        <f t="shared" si="512"/>
        <v>-4112.5299999999988</v>
      </c>
      <c r="Z129" s="18">
        <f t="shared" ref="Z129:AA129" si="513">SUM(T129+X129)</f>
        <v>-1933289</v>
      </c>
      <c r="AA129" s="19">
        <f t="shared" si="513"/>
        <v>-10899.189999999999</v>
      </c>
      <c r="AB129" s="19"/>
      <c r="AC129" s="19"/>
      <c r="AD129" s="17"/>
      <c r="AE129" s="42" t="s">
        <v>97</v>
      </c>
      <c r="AF129" s="42" t="s">
        <v>32</v>
      </c>
      <c r="AG129" s="51">
        <v>5865934</v>
      </c>
      <c r="AH129" s="51">
        <v>21270.25</v>
      </c>
      <c r="AI129" s="52">
        <v>699510</v>
      </c>
      <c r="AJ129" s="53">
        <v>29107.99</v>
      </c>
    </row>
    <row r="130" spans="1:36" ht="20.25" hidden="1" customHeight="1">
      <c r="A130" s="5" t="s">
        <v>97</v>
      </c>
      <c r="B130" s="5" t="s">
        <v>34</v>
      </c>
      <c r="C130" s="8">
        <v>412679</v>
      </c>
      <c r="D130" s="9">
        <v>7036.8</v>
      </c>
      <c r="E130" s="8">
        <v>37084</v>
      </c>
      <c r="F130" s="9">
        <v>4676.37</v>
      </c>
      <c r="G130" s="8">
        <v>412678</v>
      </c>
      <c r="H130" s="9">
        <v>7036.79</v>
      </c>
      <c r="I130" s="8">
        <v>37084</v>
      </c>
      <c r="J130" s="9">
        <v>4676.37</v>
      </c>
      <c r="K130" s="10"/>
      <c r="L130" s="11">
        <f t="shared" ref="L130:O130" si="514">SUM(C130+G130)</f>
        <v>825357</v>
      </c>
      <c r="M130" s="12">
        <f t="shared" si="514"/>
        <v>14073.59</v>
      </c>
      <c r="N130" s="11">
        <f t="shared" si="514"/>
        <v>74168</v>
      </c>
      <c r="O130" s="12">
        <f t="shared" si="514"/>
        <v>9352.74</v>
      </c>
      <c r="P130" s="13">
        <f t="shared" si="1"/>
        <v>913598.59</v>
      </c>
      <c r="Q130" s="30">
        <f t="shared" si="2"/>
        <v>23426.33</v>
      </c>
      <c r="R130" s="15">
        <v>490007</v>
      </c>
      <c r="S130" s="15">
        <v>8330.74</v>
      </c>
      <c r="T130" s="16">
        <f t="shared" ref="T130:U130" si="515">R130-L130</f>
        <v>-335350</v>
      </c>
      <c r="U130" s="17">
        <f t="shared" si="515"/>
        <v>-5742.85</v>
      </c>
      <c r="V130" s="15">
        <v>41562</v>
      </c>
      <c r="W130" s="15">
        <v>5316.66</v>
      </c>
      <c r="X130" s="16">
        <f t="shared" ref="X130:Y130" si="516">V130-N130</f>
        <v>-32606</v>
      </c>
      <c r="Y130" s="17">
        <f t="shared" si="516"/>
        <v>-4036.08</v>
      </c>
      <c r="Z130" s="18">
        <f t="shared" ref="Z130:AA130" si="517">SUM(T130+X130)</f>
        <v>-367956</v>
      </c>
      <c r="AA130" s="19">
        <f t="shared" si="517"/>
        <v>-9778.93</v>
      </c>
      <c r="AB130" s="19"/>
      <c r="AC130" s="19"/>
      <c r="AD130" s="17"/>
      <c r="AE130" s="5" t="s">
        <v>97</v>
      </c>
      <c r="AF130" s="5" t="s">
        <v>34</v>
      </c>
      <c r="AG130" s="51">
        <v>825327</v>
      </c>
      <c r="AH130" s="51">
        <v>13923.95</v>
      </c>
      <c r="AI130" s="52">
        <v>74155</v>
      </c>
      <c r="AJ130" s="53">
        <v>9303.11</v>
      </c>
    </row>
    <row r="131" spans="1:36" ht="20.25" customHeight="1">
      <c r="A131" s="5" t="s">
        <v>98</v>
      </c>
      <c r="B131" s="5" t="s">
        <v>27</v>
      </c>
      <c r="C131" s="8">
        <v>627654</v>
      </c>
      <c r="D131" s="9">
        <v>2896.9</v>
      </c>
      <c r="E131" s="28">
        <v>56885</v>
      </c>
      <c r="F131" s="9">
        <v>2711.71</v>
      </c>
      <c r="G131" s="28">
        <v>627654</v>
      </c>
      <c r="H131" s="9">
        <v>2896.9</v>
      </c>
      <c r="I131" s="28">
        <v>56885</v>
      </c>
      <c r="J131" s="9">
        <v>2711.71</v>
      </c>
      <c r="K131" s="10"/>
      <c r="L131" s="11">
        <f t="shared" ref="L131:O131" si="518">SUM(C131+G131)</f>
        <v>1255308</v>
      </c>
      <c r="M131" s="12">
        <f t="shared" si="518"/>
        <v>5793.8</v>
      </c>
      <c r="N131" s="11">
        <f t="shared" si="518"/>
        <v>113770</v>
      </c>
      <c r="O131" s="12">
        <f t="shared" si="518"/>
        <v>5423.42</v>
      </c>
      <c r="P131" s="13">
        <f t="shared" si="1"/>
        <v>1374871.8</v>
      </c>
      <c r="Q131" s="30">
        <f t="shared" si="2"/>
        <v>11217.220000000001</v>
      </c>
      <c r="R131" s="15">
        <v>885492</v>
      </c>
      <c r="S131" s="15">
        <v>4054.85</v>
      </c>
      <c r="T131" s="16">
        <f t="shared" ref="T131:U131" si="519">R131-L131</f>
        <v>-369816</v>
      </c>
      <c r="U131" s="17">
        <f t="shared" si="519"/>
        <v>-1738.9500000000003</v>
      </c>
      <c r="V131" s="15">
        <v>144742</v>
      </c>
      <c r="W131" s="15">
        <v>6899.95</v>
      </c>
      <c r="X131" s="16">
        <f t="shared" ref="X131:Y131" si="520">V131-N131</f>
        <v>30972</v>
      </c>
      <c r="Y131" s="17">
        <f t="shared" si="520"/>
        <v>1476.5299999999997</v>
      </c>
      <c r="Z131" s="18">
        <f t="shared" ref="Z131:AA131" si="521">SUM(T131+X131)</f>
        <v>-338844</v>
      </c>
      <c r="AA131" s="19">
        <f t="shared" si="521"/>
        <v>-262.42000000000053</v>
      </c>
      <c r="AB131" s="92"/>
      <c r="AC131" s="19"/>
      <c r="AD131" s="17"/>
      <c r="AE131" s="42" t="s">
        <v>98</v>
      </c>
      <c r="AF131" s="42" t="s">
        <v>27</v>
      </c>
      <c r="AG131" s="43">
        <v>1255291</v>
      </c>
      <c r="AH131" s="43">
        <v>5683.8</v>
      </c>
      <c r="AI131" s="44">
        <v>113765</v>
      </c>
      <c r="AJ131" s="45">
        <v>5317.38</v>
      </c>
    </row>
    <row r="132" spans="1:36" ht="20.25" hidden="1" customHeight="1">
      <c r="A132" s="10" t="s">
        <v>98</v>
      </c>
      <c r="B132" s="10" t="s">
        <v>32</v>
      </c>
      <c r="C132" s="28">
        <v>627654</v>
      </c>
      <c r="D132" s="30">
        <v>2745.5</v>
      </c>
      <c r="E132" s="8">
        <v>56885</v>
      </c>
      <c r="F132" s="30">
        <v>2443.21</v>
      </c>
      <c r="G132" s="8">
        <v>627654</v>
      </c>
      <c r="H132" s="30">
        <v>2745.5</v>
      </c>
      <c r="I132" s="8">
        <v>56885</v>
      </c>
      <c r="J132" s="30">
        <v>2443.21</v>
      </c>
      <c r="K132" s="10"/>
      <c r="L132" s="11">
        <f t="shared" ref="L132:O132" si="522">SUM(C132+G132)</f>
        <v>1255308</v>
      </c>
      <c r="M132" s="12">
        <f t="shared" si="522"/>
        <v>5491</v>
      </c>
      <c r="N132" s="11">
        <f t="shared" si="522"/>
        <v>113770</v>
      </c>
      <c r="O132" s="12">
        <f t="shared" si="522"/>
        <v>4886.42</v>
      </c>
      <c r="P132" s="13">
        <f t="shared" si="1"/>
        <v>1374569</v>
      </c>
      <c r="Q132" s="30">
        <f t="shared" si="2"/>
        <v>10377.42</v>
      </c>
      <c r="R132" s="15">
        <v>885492</v>
      </c>
      <c r="S132" s="15">
        <v>3850.19</v>
      </c>
      <c r="T132" s="16">
        <f t="shared" ref="T132:U132" si="523">R132-L132</f>
        <v>-369816</v>
      </c>
      <c r="U132" s="17">
        <f t="shared" si="523"/>
        <v>-1640.81</v>
      </c>
      <c r="V132" s="15">
        <v>144742</v>
      </c>
      <c r="W132" s="15">
        <v>6216.74</v>
      </c>
      <c r="X132" s="16">
        <f t="shared" ref="X132:Y132" si="524">V132-N132</f>
        <v>30972</v>
      </c>
      <c r="Y132" s="17">
        <f t="shared" si="524"/>
        <v>1330.3199999999997</v>
      </c>
      <c r="Z132" s="18">
        <f t="shared" ref="Z132:AA132" si="525">SUM(T132+X132)</f>
        <v>-338844</v>
      </c>
      <c r="AA132" s="19">
        <f t="shared" si="525"/>
        <v>-310.49000000000024</v>
      </c>
      <c r="AB132" s="19"/>
      <c r="AC132" s="19"/>
      <c r="AD132" s="17"/>
      <c r="AE132" s="43" t="s">
        <v>98</v>
      </c>
      <c r="AF132" s="43" t="s">
        <v>32</v>
      </c>
      <c r="AG132" s="43">
        <v>1255291</v>
      </c>
      <c r="AH132" s="43">
        <v>5386.8</v>
      </c>
      <c r="AI132" s="44">
        <v>113765</v>
      </c>
      <c r="AJ132" s="45">
        <v>4790.6400000000003</v>
      </c>
    </row>
    <row r="133" spans="1:36" ht="20.25" customHeight="1">
      <c r="A133" s="5" t="s">
        <v>100</v>
      </c>
      <c r="B133" s="5" t="s">
        <v>27</v>
      </c>
      <c r="C133" s="8">
        <v>793489</v>
      </c>
      <c r="D133" s="9">
        <v>3886.14</v>
      </c>
      <c r="E133" s="8">
        <v>46739</v>
      </c>
      <c r="F133" s="9">
        <v>2437.9699999999998</v>
      </c>
      <c r="G133" s="8">
        <v>793489</v>
      </c>
      <c r="H133" s="9">
        <v>3886.14</v>
      </c>
      <c r="I133" s="8">
        <v>46739</v>
      </c>
      <c r="J133" s="9">
        <v>2437.9699999999998</v>
      </c>
      <c r="K133" s="10"/>
      <c r="L133" s="11">
        <f t="shared" ref="L133:O133" si="526">SUM(C133+G133)</f>
        <v>1586978</v>
      </c>
      <c r="M133" s="12">
        <f t="shared" si="526"/>
        <v>7772.28</v>
      </c>
      <c r="N133" s="11">
        <f t="shared" si="526"/>
        <v>93478</v>
      </c>
      <c r="O133" s="12">
        <f t="shared" si="526"/>
        <v>4875.9399999999996</v>
      </c>
      <c r="P133" s="13">
        <f t="shared" si="1"/>
        <v>1688228.28</v>
      </c>
      <c r="Q133" s="30">
        <f t="shared" si="2"/>
        <v>12648.22</v>
      </c>
      <c r="R133" s="15">
        <v>1133264</v>
      </c>
      <c r="S133" s="15">
        <v>5817.41</v>
      </c>
      <c r="T133" s="16">
        <f t="shared" ref="T133:U133" si="527">R133-L133</f>
        <v>-453714</v>
      </c>
      <c r="U133" s="17">
        <f t="shared" si="527"/>
        <v>-1954.87</v>
      </c>
      <c r="V133" s="15">
        <v>91994</v>
      </c>
      <c r="W133" s="15">
        <v>4755.83</v>
      </c>
      <c r="X133" s="16">
        <f t="shared" ref="X133:Y133" si="528">V133-N133</f>
        <v>-1484</v>
      </c>
      <c r="Y133" s="17">
        <f t="shared" si="528"/>
        <v>-120.10999999999967</v>
      </c>
      <c r="Z133" s="18">
        <f t="shared" ref="Z133:AA133" si="529">SUM(T133+X133)</f>
        <v>-455198</v>
      </c>
      <c r="AA133" s="19">
        <f t="shared" si="529"/>
        <v>-2074.9799999999996</v>
      </c>
      <c r="AB133" s="92"/>
      <c r="AC133" s="19"/>
      <c r="AD133" s="17"/>
      <c r="AE133" s="42" t="s">
        <v>100</v>
      </c>
      <c r="AF133" s="42" t="s">
        <v>27</v>
      </c>
      <c r="AG133" s="43">
        <v>1586960</v>
      </c>
      <c r="AH133" s="43">
        <v>7625.53</v>
      </c>
      <c r="AI133" s="44">
        <v>93475</v>
      </c>
      <c r="AJ133" s="45">
        <v>4780.03</v>
      </c>
    </row>
    <row r="134" spans="1:36" ht="20.25" hidden="1" customHeight="1">
      <c r="A134" s="5" t="s">
        <v>100</v>
      </c>
      <c r="B134" s="5" t="s">
        <v>35</v>
      </c>
      <c r="C134" s="8">
        <v>793489</v>
      </c>
      <c r="D134" s="9">
        <v>3549.51</v>
      </c>
      <c r="E134" s="8">
        <v>46739</v>
      </c>
      <c r="F134" s="9">
        <v>2145.3200000000002</v>
      </c>
      <c r="G134" s="8">
        <v>793489</v>
      </c>
      <c r="H134" s="9">
        <v>3549.51</v>
      </c>
      <c r="I134" s="8">
        <v>46739</v>
      </c>
      <c r="J134" s="9">
        <v>2145.3200000000002</v>
      </c>
      <c r="K134" s="10"/>
      <c r="L134" s="11">
        <f t="shared" ref="L134:O134" si="530">SUM(C134+G134)</f>
        <v>1586978</v>
      </c>
      <c r="M134" s="12">
        <f t="shared" si="530"/>
        <v>7099.02</v>
      </c>
      <c r="N134" s="11">
        <f t="shared" si="530"/>
        <v>93478</v>
      </c>
      <c r="O134" s="12">
        <f t="shared" si="530"/>
        <v>4290.6400000000003</v>
      </c>
      <c r="P134" s="13">
        <f t="shared" si="1"/>
        <v>1687555.02</v>
      </c>
      <c r="Q134" s="30">
        <f t="shared" si="2"/>
        <v>11389.66</v>
      </c>
      <c r="R134" s="15">
        <v>1133264</v>
      </c>
      <c r="S134" s="15">
        <v>5286.31</v>
      </c>
      <c r="T134" s="16">
        <f t="shared" ref="T134:U134" si="531">R134-L134</f>
        <v>-453714</v>
      </c>
      <c r="U134" s="17">
        <f t="shared" si="531"/>
        <v>-1812.71</v>
      </c>
      <c r="V134" s="15">
        <v>91994</v>
      </c>
      <c r="W134" s="15">
        <v>4222.5200000000004</v>
      </c>
      <c r="X134" s="16">
        <f t="shared" ref="X134:Y134" si="532">V134-N134</f>
        <v>-1484</v>
      </c>
      <c r="Y134" s="17">
        <f t="shared" si="532"/>
        <v>-68.119999999999891</v>
      </c>
      <c r="Z134" s="18">
        <f t="shared" ref="Z134:AA134" si="533">SUM(T134+X134)</f>
        <v>-455198</v>
      </c>
      <c r="AA134" s="19">
        <f t="shared" si="533"/>
        <v>-1880.83</v>
      </c>
      <c r="AB134" s="19"/>
      <c r="AC134" s="19"/>
      <c r="AD134" s="17"/>
      <c r="AE134" s="42" t="s">
        <v>100</v>
      </c>
      <c r="AF134" s="42" t="s">
        <v>35</v>
      </c>
      <c r="AG134" s="43">
        <v>1589960</v>
      </c>
      <c r="AH134" s="43">
        <v>6964.52</v>
      </c>
      <c r="AI134" s="44">
        <v>93475</v>
      </c>
      <c r="AJ134" s="45">
        <v>4206.38</v>
      </c>
    </row>
    <row r="135" spans="1:36" ht="20.25" customHeight="1">
      <c r="A135" s="5" t="s">
        <v>101</v>
      </c>
      <c r="B135" s="5" t="s">
        <v>27</v>
      </c>
      <c r="C135" s="8">
        <v>819412</v>
      </c>
      <c r="D135" s="9">
        <v>4003.99</v>
      </c>
      <c r="E135" s="8">
        <v>144914</v>
      </c>
      <c r="F135" s="9">
        <v>5808.19</v>
      </c>
      <c r="G135" s="8">
        <v>819412</v>
      </c>
      <c r="H135" s="9">
        <v>4003.99</v>
      </c>
      <c r="I135" s="8">
        <v>144914</v>
      </c>
      <c r="J135" s="9">
        <v>5808.19</v>
      </c>
      <c r="K135" s="10"/>
      <c r="L135" s="11">
        <f t="shared" ref="L135:O135" si="534">SUM(C135+G135)</f>
        <v>1638824</v>
      </c>
      <c r="M135" s="12">
        <f t="shared" si="534"/>
        <v>8007.98</v>
      </c>
      <c r="N135" s="11">
        <f t="shared" si="534"/>
        <v>289828</v>
      </c>
      <c r="O135" s="12">
        <f t="shared" si="534"/>
        <v>11616.38</v>
      </c>
      <c r="P135" s="13">
        <f t="shared" si="1"/>
        <v>1936659.98</v>
      </c>
      <c r="Q135" s="30">
        <f t="shared" si="2"/>
        <v>19624.36</v>
      </c>
      <c r="R135" s="15">
        <v>1292360</v>
      </c>
      <c r="S135" s="15">
        <v>5127.9799999999996</v>
      </c>
      <c r="T135" s="16">
        <f t="shared" ref="T135:U135" si="535">R135-L135</f>
        <v>-346464</v>
      </c>
      <c r="U135" s="17">
        <f t="shared" si="535"/>
        <v>-2880</v>
      </c>
      <c r="V135" s="15">
        <v>299865</v>
      </c>
      <c r="W135" s="15">
        <v>11963.83</v>
      </c>
      <c r="X135" s="16">
        <f t="shared" ref="X135:Y135" si="536">V135-N135</f>
        <v>10037</v>
      </c>
      <c r="Y135" s="17">
        <f t="shared" si="536"/>
        <v>347.45000000000073</v>
      </c>
      <c r="Z135" s="18">
        <f t="shared" ref="Z135:AA135" si="537">SUM(T135+X135)</f>
        <v>-336427</v>
      </c>
      <c r="AA135" s="19">
        <f t="shared" si="537"/>
        <v>-2532.5499999999993</v>
      </c>
      <c r="AB135" s="92"/>
      <c r="AC135" s="19"/>
      <c r="AD135" s="17"/>
      <c r="AE135" s="42" t="s">
        <v>101</v>
      </c>
      <c r="AF135" s="42" t="s">
        <v>27</v>
      </c>
      <c r="AG135" s="43">
        <v>1638811</v>
      </c>
      <c r="AH135" s="43">
        <v>7856.98</v>
      </c>
      <c r="AI135" s="44">
        <v>289825</v>
      </c>
      <c r="AJ135" s="45">
        <v>11387.61</v>
      </c>
    </row>
    <row r="136" spans="1:36" ht="20.25" hidden="1" customHeight="1">
      <c r="A136" s="5" t="s">
        <v>101</v>
      </c>
      <c r="B136" s="5" t="s">
        <v>28</v>
      </c>
      <c r="C136" s="8">
        <v>819412</v>
      </c>
      <c r="D136" s="9">
        <v>3689.74</v>
      </c>
      <c r="E136" s="8">
        <v>144914</v>
      </c>
      <c r="F136" s="9">
        <v>5210.93</v>
      </c>
      <c r="G136" s="8">
        <v>819412</v>
      </c>
      <c r="H136" s="9">
        <v>3689.74</v>
      </c>
      <c r="I136" s="8">
        <v>144914</v>
      </c>
      <c r="J136" s="9">
        <v>5210.93</v>
      </c>
      <c r="K136" s="10"/>
      <c r="L136" s="11">
        <f t="shared" ref="L136:O136" si="538">SUM(C136+G136)</f>
        <v>1638824</v>
      </c>
      <c r="M136" s="12">
        <f t="shared" si="538"/>
        <v>7379.48</v>
      </c>
      <c r="N136" s="11">
        <f t="shared" si="538"/>
        <v>289828</v>
      </c>
      <c r="O136" s="12">
        <f t="shared" si="538"/>
        <v>10421.86</v>
      </c>
      <c r="P136" s="13">
        <f t="shared" si="1"/>
        <v>1936031.48</v>
      </c>
      <c r="Q136" s="30">
        <f t="shared" si="2"/>
        <v>17801.34</v>
      </c>
      <c r="R136" s="15">
        <v>1292360</v>
      </c>
      <c r="S136" s="15">
        <v>4867.8</v>
      </c>
      <c r="T136" s="16">
        <f t="shared" ref="T136:U136" si="539">R136-L136</f>
        <v>-346464</v>
      </c>
      <c r="U136" s="17">
        <f t="shared" si="539"/>
        <v>-2511.6799999999994</v>
      </c>
      <c r="V136" s="15">
        <v>299865</v>
      </c>
      <c r="W136" s="15">
        <v>10751.25</v>
      </c>
      <c r="X136" s="16">
        <f t="shared" ref="X136:Y136" si="540">V136-N136</f>
        <v>10037</v>
      </c>
      <c r="Y136" s="17">
        <f t="shared" si="540"/>
        <v>329.38999999999942</v>
      </c>
      <c r="Z136" s="18">
        <f t="shared" ref="Z136:AA136" si="541">SUM(T136+X136)</f>
        <v>-336427</v>
      </c>
      <c r="AA136" s="19">
        <f t="shared" si="541"/>
        <v>-2182.29</v>
      </c>
      <c r="AB136" s="19"/>
      <c r="AC136" s="19"/>
      <c r="AD136" s="17"/>
      <c r="AE136" s="42" t="s">
        <v>101</v>
      </c>
      <c r="AF136" s="42" t="s">
        <v>154</v>
      </c>
      <c r="AG136" s="43">
        <v>1638811</v>
      </c>
      <c r="AH136" s="43">
        <v>7240.48</v>
      </c>
      <c r="AI136" s="44">
        <v>289825</v>
      </c>
      <c r="AJ136" s="45">
        <v>10217.39</v>
      </c>
    </row>
    <row r="137" spans="1:36" ht="20.25" customHeight="1">
      <c r="A137" s="5" t="s">
        <v>155</v>
      </c>
      <c r="B137" s="5" t="s">
        <v>27</v>
      </c>
      <c r="C137" s="8">
        <v>1519919</v>
      </c>
      <c r="D137" s="9">
        <v>5412.78</v>
      </c>
      <c r="E137" s="8">
        <v>120798</v>
      </c>
      <c r="F137" s="9">
        <v>5839.14</v>
      </c>
      <c r="G137" s="8">
        <v>1519919</v>
      </c>
      <c r="H137" s="9">
        <v>5412.78</v>
      </c>
      <c r="I137" s="8">
        <v>120798</v>
      </c>
      <c r="J137" s="9">
        <v>5839.14</v>
      </c>
      <c r="K137" s="10"/>
      <c r="L137" s="11">
        <f t="shared" ref="L137:O137" si="542">SUM(C137+G137)</f>
        <v>3039838</v>
      </c>
      <c r="M137" s="12">
        <f t="shared" si="542"/>
        <v>10825.56</v>
      </c>
      <c r="N137" s="11">
        <f t="shared" si="542"/>
        <v>241596</v>
      </c>
      <c r="O137" s="12">
        <f t="shared" si="542"/>
        <v>11678.28</v>
      </c>
      <c r="P137" s="13">
        <f t="shared" si="1"/>
        <v>3292259.56</v>
      </c>
      <c r="Q137" s="30">
        <f t="shared" si="2"/>
        <v>22503.84</v>
      </c>
      <c r="R137" s="15">
        <v>2592876</v>
      </c>
      <c r="S137" s="15">
        <v>9345.49</v>
      </c>
      <c r="T137" s="16">
        <f t="shared" ref="T137:U137" si="543">R137-L137</f>
        <v>-446962</v>
      </c>
      <c r="U137" s="17">
        <f t="shared" si="543"/>
        <v>-1480.0699999999997</v>
      </c>
      <c r="V137" s="15">
        <v>209595</v>
      </c>
      <c r="W137" s="15">
        <v>10011.33</v>
      </c>
      <c r="X137" s="16">
        <f t="shared" ref="X137:Y137" si="544">V137-N137</f>
        <v>-32001</v>
      </c>
      <c r="Y137" s="17">
        <f t="shared" si="544"/>
        <v>-1666.9500000000007</v>
      </c>
      <c r="Z137" s="18">
        <f t="shared" ref="Z137:AA137" si="545">SUM(T137+X137)</f>
        <v>-478963</v>
      </c>
      <c r="AA137" s="19">
        <f t="shared" si="545"/>
        <v>-3147.0200000000004</v>
      </c>
      <c r="AB137" s="92"/>
      <c r="AC137" s="19"/>
      <c r="AD137" s="17"/>
      <c r="AE137" s="42" t="s">
        <v>155</v>
      </c>
      <c r="AF137" s="42" t="s">
        <v>27</v>
      </c>
      <c r="AG137" s="43">
        <v>3039824</v>
      </c>
      <c r="AH137" s="43">
        <v>10621.42</v>
      </c>
      <c r="AI137" s="44">
        <v>241586</v>
      </c>
      <c r="AJ137" s="45">
        <v>11449.86</v>
      </c>
    </row>
    <row r="138" spans="1:36" ht="20.25" hidden="1" customHeight="1">
      <c r="A138" s="5" t="s">
        <v>155</v>
      </c>
      <c r="B138" s="5" t="s">
        <v>32</v>
      </c>
      <c r="C138" s="8">
        <v>1519919</v>
      </c>
      <c r="D138" s="9">
        <v>5394.71</v>
      </c>
      <c r="E138" s="8">
        <v>120798</v>
      </c>
      <c r="F138" s="9">
        <v>5227.66</v>
      </c>
      <c r="G138" s="8">
        <v>1519919</v>
      </c>
      <c r="H138" s="9">
        <v>5394.71</v>
      </c>
      <c r="I138" s="8">
        <v>120798</v>
      </c>
      <c r="J138" s="9">
        <v>5227.66</v>
      </c>
      <c r="K138" s="10"/>
      <c r="L138" s="11">
        <f t="shared" ref="L138:O138" si="546">SUM(C138+G138)</f>
        <v>3039838</v>
      </c>
      <c r="M138" s="12">
        <f t="shared" si="546"/>
        <v>10789.42</v>
      </c>
      <c r="N138" s="11">
        <f t="shared" si="546"/>
        <v>241596</v>
      </c>
      <c r="O138" s="12">
        <f t="shared" si="546"/>
        <v>10455.32</v>
      </c>
      <c r="P138" s="13">
        <f t="shared" si="1"/>
        <v>3292223.42</v>
      </c>
      <c r="Q138" s="30">
        <f t="shared" si="2"/>
        <v>21244.739999999998</v>
      </c>
      <c r="R138" s="15">
        <v>2592876</v>
      </c>
      <c r="S138" s="15">
        <v>9320.59</v>
      </c>
      <c r="T138" s="16">
        <f t="shared" ref="T138:U138" si="547">R138-L138</f>
        <v>-446962</v>
      </c>
      <c r="U138" s="17">
        <f t="shared" si="547"/>
        <v>-1468.83</v>
      </c>
      <c r="V138" s="15">
        <v>209595</v>
      </c>
      <c r="W138" s="15">
        <v>9011.84</v>
      </c>
      <c r="X138" s="16">
        <f t="shared" ref="X138:Y138" si="548">V138-N138</f>
        <v>-32001</v>
      </c>
      <c r="Y138" s="17">
        <f t="shared" si="548"/>
        <v>-1443.4799999999996</v>
      </c>
      <c r="Z138" s="18">
        <f t="shared" ref="Z138:AA138" si="549">SUM(T138+X138)</f>
        <v>-478963</v>
      </c>
      <c r="AA138" s="19">
        <f t="shared" si="549"/>
        <v>-2912.3099999999995</v>
      </c>
      <c r="AB138" s="19"/>
      <c r="AC138" s="19"/>
      <c r="AD138" s="17"/>
      <c r="AE138" s="42" t="s">
        <v>155</v>
      </c>
      <c r="AF138" s="42" t="s">
        <v>32</v>
      </c>
      <c r="AG138" s="43">
        <v>3039824</v>
      </c>
      <c r="AH138" s="43">
        <v>10586.18</v>
      </c>
      <c r="AI138" s="44">
        <v>241586</v>
      </c>
      <c r="AJ138" s="45">
        <v>10250.370000000001</v>
      </c>
    </row>
    <row r="139" spans="1:36" ht="20.25" customHeight="1">
      <c r="A139" s="5" t="s">
        <v>104</v>
      </c>
      <c r="B139" s="5" t="s">
        <v>27</v>
      </c>
      <c r="C139" s="8">
        <v>793711</v>
      </c>
      <c r="D139" s="9">
        <v>4149.99</v>
      </c>
      <c r="E139" s="8">
        <v>94445</v>
      </c>
      <c r="F139" s="9">
        <v>5495.53</v>
      </c>
      <c r="G139" s="8">
        <v>793711</v>
      </c>
      <c r="H139" s="9">
        <v>4149.99</v>
      </c>
      <c r="I139" s="8">
        <v>94445</v>
      </c>
      <c r="J139" s="9">
        <v>5495.53</v>
      </c>
      <c r="K139" s="10"/>
      <c r="L139" s="11">
        <f t="shared" ref="L139:O139" si="550">SUM(C139+G139)</f>
        <v>1587422</v>
      </c>
      <c r="M139" s="12">
        <f t="shared" si="550"/>
        <v>8299.98</v>
      </c>
      <c r="N139" s="11">
        <f t="shared" si="550"/>
        <v>188890</v>
      </c>
      <c r="O139" s="12">
        <f t="shared" si="550"/>
        <v>10991.06</v>
      </c>
      <c r="P139" s="13">
        <f t="shared" si="1"/>
        <v>1784611.98</v>
      </c>
      <c r="Q139" s="30">
        <f t="shared" si="2"/>
        <v>19291.04</v>
      </c>
      <c r="R139" s="15">
        <v>1369244</v>
      </c>
      <c r="S139" s="15">
        <v>7148.69</v>
      </c>
      <c r="T139" s="16">
        <f t="shared" ref="T139:U139" si="551">R139-L139</f>
        <v>-218178</v>
      </c>
      <c r="U139" s="17">
        <f t="shared" si="551"/>
        <v>-1151.29</v>
      </c>
      <c r="V139" s="15">
        <v>176903</v>
      </c>
      <c r="W139" s="15">
        <v>9686.6</v>
      </c>
      <c r="X139" s="16">
        <f t="shared" ref="X139:Y139" si="552">V139-N139</f>
        <v>-11987</v>
      </c>
      <c r="Y139" s="17">
        <f t="shared" si="552"/>
        <v>-1304.4599999999991</v>
      </c>
      <c r="Z139" s="18">
        <f t="shared" ref="Z139:AA139" si="553">SUM(T139+X139)</f>
        <v>-230165</v>
      </c>
      <c r="AA139" s="19">
        <f t="shared" si="553"/>
        <v>-2455.7499999999991</v>
      </c>
      <c r="AB139" s="92"/>
      <c r="AC139" s="19"/>
      <c r="AD139" s="17"/>
      <c r="AE139" s="42" t="s">
        <v>104</v>
      </c>
      <c r="AF139" s="42" t="s">
        <v>27</v>
      </c>
      <c r="AG139" s="43">
        <v>1587394</v>
      </c>
      <c r="AH139" s="43">
        <v>8138.66</v>
      </c>
      <c r="AI139" s="44">
        <v>188876</v>
      </c>
      <c r="AJ139" s="45">
        <v>10774.55</v>
      </c>
    </row>
    <row r="140" spans="1:36" ht="20.25" hidden="1" customHeight="1">
      <c r="A140" s="5" t="s">
        <v>104</v>
      </c>
      <c r="B140" s="5" t="s">
        <v>32</v>
      </c>
      <c r="C140" s="8">
        <v>793711</v>
      </c>
      <c r="D140" s="9">
        <v>3855.74</v>
      </c>
      <c r="E140" s="8">
        <v>94445</v>
      </c>
      <c r="F140" s="9">
        <v>4719.4799999999996</v>
      </c>
      <c r="G140" s="8">
        <v>793711</v>
      </c>
      <c r="H140" s="9">
        <v>3855.74</v>
      </c>
      <c r="I140" s="8">
        <v>94445</v>
      </c>
      <c r="J140" s="9">
        <v>4719.4799999999996</v>
      </c>
      <c r="K140" s="10"/>
      <c r="L140" s="11">
        <f t="shared" ref="L140:O140" si="554">SUM(C140+G140)</f>
        <v>1587422</v>
      </c>
      <c r="M140" s="12">
        <f t="shared" si="554"/>
        <v>7711.48</v>
      </c>
      <c r="N140" s="11">
        <f t="shared" si="554"/>
        <v>188890</v>
      </c>
      <c r="O140" s="12">
        <f t="shared" si="554"/>
        <v>9438.9599999999991</v>
      </c>
      <c r="P140" s="13">
        <f t="shared" si="1"/>
        <v>1784023.48</v>
      </c>
      <c r="Q140" s="30">
        <f t="shared" si="2"/>
        <v>17150.439999999999</v>
      </c>
      <c r="R140" s="15">
        <v>1369244</v>
      </c>
      <c r="S140" s="15">
        <v>6645.54</v>
      </c>
      <c r="T140" s="16">
        <f t="shared" ref="T140:U140" si="555">R140-L140</f>
        <v>-218178</v>
      </c>
      <c r="U140" s="17">
        <f t="shared" si="555"/>
        <v>-1065.9399999999996</v>
      </c>
      <c r="V140" s="15">
        <v>176903</v>
      </c>
      <c r="W140" s="15">
        <v>8384.84</v>
      </c>
      <c r="X140" s="16">
        <f t="shared" ref="X140:Y140" si="556">V140-N140</f>
        <v>-11987</v>
      </c>
      <c r="Y140" s="17">
        <f t="shared" si="556"/>
        <v>-1054.119999999999</v>
      </c>
      <c r="Z140" s="18">
        <f t="shared" ref="Z140:AA140" si="557">SUM(T140+X140)</f>
        <v>-230165</v>
      </c>
      <c r="AA140" s="19">
        <f t="shared" si="557"/>
        <v>-2120.0599999999986</v>
      </c>
      <c r="AB140" s="19"/>
      <c r="AC140" s="19"/>
      <c r="AD140" s="17"/>
      <c r="AE140" s="42" t="s">
        <v>104</v>
      </c>
      <c r="AF140" s="42" t="s">
        <v>32</v>
      </c>
      <c r="AG140" s="43">
        <v>1587394</v>
      </c>
      <c r="AH140" s="43">
        <v>7561.32</v>
      </c>
      <c r="AI140" s="44">
        <v>188876</v>
      </c>
      <c r="AJ140" s="45">
        <v>9253.2000000000007</v>
      </c>
    </row>
    <row r="141" spans="1:36" ht="20.25" customHeight="1">
      <c r="A141" s="5" t="s">
        <v>105</v>
      </c>
      <c r="B141" s="5" t="s">
        <v>27</v>
      </c>
      <c r="C141" s="8">
        <v>1349231</v>
      </c>
      <c r="D141" s="9">
        <v>5548.16</v>
      </c>
      <c r="E141" s="8">
        <v>11711</v>
      </c>
      <c r="F141" s="9">
        <v>591.87</v>
      </c>
      <c r="G141" s="8">
        <v>1349231</v>
      </c>
      <c r="H141" s="9">
        <v>5548.16</v>
      </c>
      <c r="I141" s="8">
        <v>11711</v>
      </c>
      <c r="J141" s="9">
        <v>591.87</v>
      </c>
      <c r="K141" s="10"/>
      <c r="L141" s="11">
        <f t="shared" ref="L141:O141" si="558">SUM(C141+G141)</f>
        <v>2698462</v>
      </c>
      <c r="M141" s="12">
        <f t="shared" si="558"/>
        <v>11096.32</v>
      </c>
      <c r="N141" s="11">
        <f t="shared" si="558"/>
        <v>23422</v>
      </c>
      <c r="O141" s="12">
        <f t="shared" si="558"/>
        <v>1183.74</v>
      </c>
      <c r="P141" s="13">
        <f t="shared" si="1"/>
        <v>2732980.32</v>
      </c>
      <c r="Q141" s="30">
        <f t="shared" si="2"/>
        <v>12280.06</v>
      </c>
      <c r="R141" s="15">
        <v>1976576</v>
      </c>
      <c r="S141" s="15">
        <v>7944.38</v>
      </c>
      <c r="T141" s="16">
        <f t="shared" ref="T141:U141" si="559">R141-L141</f>
        <v>-721886</v>
      </c>
      <c r="U141" s="17">
        <f t="shared" si="559"/>
        <v>-3151.9399999999996</v>
      </c>
      <c r="V141" s="15">
        <v>19883</v>
      </c>
      <c r="W141" s="15">
        <v>985.09</v>
      </c>
      <c r="X141" s="16">
        <f t="shared" ref="X141:Y141" si="560">V141-N141</f>
        <v>-3539</v>
      </c>
      <c r="Y141" s="17">
        <f t="shared" si="560"/>
        <v>-198.64999999999998</v>
      </c>
      <c r="Z141" s="18">
        <f t="shared" ref="Z141:AA141" si="561">SUM(T141+X141)</f>
        <v>-725425</v>
      </c>
      <c r="AA141" s="19">
        <f t="shared" si="561"/>
        <v>-3350.5899999999997</v>
      </c>
      <c r="AB141" s="92"/>
      <c r="AC141" s="19"/>
      <c r="AD141" s="17"/>
      <c r="AE141" s="42" t="s">
        <v>105</v>
      </c>
      <c r="AF141" s="42" t="s">
        <v>27</v>
      </c>
      <c r="AG141" s="43">
        <v>2698445</v>
      </c>
      <c r="AH141" s="43">
        <v>10887.35</v>
      </c>
      <c r="AI141" s="44">
        <v>23419</v>
      </c>
      <c r="AJ141" s="45">
        <v>1160.46</v>
      </c>
    </row>
    <row r="142" spans="1:36" ht="20.25" hidden="1" customHeight="1">
      <c r="A142" s="5" t="s">
        <v>105</v>
      </c>
      <c r="B142" s="5" t="s">
        <v>32</v>
      </c>
      <c r="C142" s="8">
        <v>1349231</v>
      </c>
      <c r="D142" s="9">
        <v>5340.74</v>
      </c>
      <c r="E142" s="8">
        <v>11711</v>
      </c>
      <c r="F142" s="9">
        <v>533.27</v>
      </c>
      <c r="G142" s="8">
        <v>1349231</v>
      </c>
      <c r="H142" s="9">
        <v>5340.74</v>
      </c>
      <c r="I142" s="8">
        <v>11711</v>
      </c>
      <c r="J142" s="9">
        <v>533.27</v>
      </c>
      <c r="K142" s="10"/>
      <c r="L142" s="11">
        <f t="shared" ref="L142:O142" si="562">SUM(C142+G142)</f>
        <v>2698462</v>
      </c>
      <c r="M142" s="12">
        <f t="shared" si="562"/>
        <v>10681.48</v>
      </c>
      <c r="N142" s="11">
        <f t="shared" si="562"/>
        <v>23422</v>
      </c>
      <c r="O142" s="12">
        <f t="shared" si="562"/>
        <v>1066.54</v>
      </c>
      <c r="P142" s="13">
        <f t="shared" si="1"/>
        <v>2732565.48</v>
      </c>
      <c r="Q142" s="30">
        <f t="shared" si="2"/>
        <v>11748.02</v>
      </c>
      <c r="R142" s="15">
        <v>1976576</v>
      </c>
      <c r="S142" s="15">
        <v>7723.95</v>
      </c>
      <c r="T142" s="16">
        <f t="shared" ref="T142:U142" si="563">R142-L142</f>
        <v>-721886</v>
      </c>
      <c r="U142" s="17">
        <f t="shared" si="563"/>
        <v>-2957.5299999999997</v>
      </c>
      <c r="V142" s="15">
        <v>19883</v>
      </c>
      <c r="W142" s="15">
        <v>887.55</v>
      </c>
      <c r="X142" s="16">
        <f t="shared" ref="X142:Y142" si="564">V142-N142</f>
        <v>-3539</v>
      </c>
      <c r="Y142" s="17">
        <f t="shared" si="564"/>
        <v>-178.99</v>
      </c>
      <c r="Z142" s="18">
        <f t="shared" ref="Z142:AA142" si="565">SUM(T142+X142)</f>
        <v>-725425</v>
      </c>
      <c r="AA142" s="19">
        <f t="shared" si="565"/>
        <v>-3136.5199999999995</v>
      </c>
      <c r="AB142" s="19"/>
      <c r="AC142" s="19"/>
      <c r="AD142" s="17"/>
      <c r="AE142" s="42" t="s">
        <v>105</v>
      </c>
      <c r="AF142" s="42" t="s">
        <v>32</v>
      </c>
      <c r="AG142" s="43">
        <v>2698445</v>
      </c>
      <c r="AH142" s="43">
        <v>10478.709999999999</v>
      </c>
      <c r="AI142" s="44">
        <v>23419</v>
      </c>
      <c r="AJ142" s="45">
        <v>1045.49</v>
      </c>
    </row>
    <row r="143" spans="1:36" ht="20.25" customHeight="1">
      <c r="A143" s="5" t="s">
        <v>106</v>
      </c>
      <c r="B143" s="5" t="s">
        <v>27</v>
      </c>
      <c r="C143" s="8">
        <v>591236</v>
      </c>
      <c r="D143" s="9">
        <v>3050.47</v>
      </c>
      <c r="E143" s="8">
        <v>97885</v>
      </c>
      <c r="F143" s="9">
        <v>6221.76</v>
      </c>
      <c r="G143" s="8">
        <v>591236</v>
      </c>
      <c r="H143" s="9">
        <v>3050.47</v>
      </c>
      <c r="I143" s="8">
        <v>97885</v>
      </c>
      <c r="J143" s="9">
        <v>6221.76</v>
      </c>
      <c r="K143" s="10"/>
      <c r="L143" s="11">
        <f t="shared" ref="L143:O143" si="566">SUM(C143+G143)</f>
        <v>1182472</v>
      </c>
      <c r="M143" s="12">
        <f t="shared" si="566"/>
        <v>6100.94</v>
      </c>
      <c r="N143" s="11">
        <f t="shared" si="566"/>
        <v>195770</v>
      </c>
      <c r="O143" s="12">
        <f t="shared" si="566"/>
        <v>12443.52</v>
      </c>
      <c r="P143" s="13">
        <f t="shared" si="1"/>
        <v>1384342.94</v>
      </c>
      <c r="Q143" s="30">
        <f t="shared" si="2"/>
        <v>18544.46</v>
      </c>
      <c r="R143" s="15">
        <v>1158955</v>
      </c>
      <c r="S143" s="15">
        <v>5807.71</v>
      </c>
      <c r="T143" s="16">
        <f t="shared" ref="T143:U143" si="567">R143-L143</f>
        <v>-23517</v>
      </c>
      <c r="U143" s="17">
        <f t="shared" si="567"/>
        <v>-293.22999999999956</v>
      </c>
      <c r="V143" s="15">
        <v>155770</v>
      </c>
      <c r="W143" s="15">
        <v>10094.370000000001</v>
      </c>
      <c r="X143" s="16">
        <f t="shared" ref="X143:Y143" si="568">V143-N143</f>
        <v>-40000</v>
      </c>
      <c r="Y143" s="17">
        <f t="shared" si="568"/>
        <v>-2349.1499999999996</v>
      </c>
      <c r="Z143" s="18">
        <f t="shared" ref="Z143:AA143" si="569">SUM(T143+X143)</f>
        <v>-63517</v>
      </c>
      <c r="AA143" s="19">
        <f t="shared" si="569"/>
        <v>-2642.3799999999992</v>
      </c>
      <c r="AB143" s="92"/>
      <c r="AC143" s="19"/>
      <c r="AD143" s="17"/>
      <c r="AE143" s="42" t="s">
        <v>106</v>
      </c>
      <c r="AF143" s="42" t="s">
        <v>27</v>
      </c>
      <c r="AG143" s="43">
        <v>1182454</v>
      </c>
      <c r="AH143" s="43">
        <v>5978.45</v>
      </c>
      <c r="AI143" s="44">
        <v>195764</v>
      </c>
      <c r="AJ143" s="45">
        <v>12198.85</v>
      </c>
    </row>
    <row r="144" spans="1:36" ht="20.25" hidden="1" customHeight="1">
      <c r="A144" s="5" t="s">
        <v>106</v>
      </c>
      <c r="B144" s="5" t="s">
        <v>30</v>
      </c>
      <c r="C144" s="8">
        <v>591236</v>
      </c>
      <c r="D144" s="9">
        <v>2820.65</v>
      </c>
      <c r="E144" s="8">
        <v>97885</v>
      </c>
      <c r="F144" s="9">
        <v>5215.1000000000004</v>
      </c>
      <c r="G144" s="8">
        <v>591236</v>
      </c>
      <c r="H144" s="9">
        <v>2820.65</v>
      </c>
      <c r="I144" s="8">
        <v>97885</v>
      </c>
      <c r="J144" s="9">
        <v>5215.1000000000004</v>
      </c>
      <c r="K144" s="10"/>
      <c r="L144" s="11">
        <f t="shared" ref="L144:O144" si="570">SUM(C144+G144)</f>
        <v>1182472</v>
      </c>
      <c r="M144" s="12">
        <f t="shared" si="570"/>
        <v>5641.3</v>
      </c>
      <c r="N144" s="11">
        <f t="shared" si="570"/>
        <v>195770</v>
      </c>
      <c r="O144" s="12">
        <f t="shared" si="570"/>
        <v>10430.200000000001</v>
      </c>
      <c r="P144" s="13">
        <f t="shared" si="1"/>
        <v>1383883.3</v>
      </c>
      <c r="Q144" s="30">
        <f t="shared" si="2"/>
        <v>16071.5</v>
      </c>
      <c r="R144" s="15">
        <v>1158955</v>
      </c>
      <c r="S144" s="15">
        <v>5411.41</v>
      </c>
      <c r="T144" s="16">
        <f t="shared" ref="T144:U144" si="571">R144-L144</f>
        <v>-23517</v>
      </c>
      <c r="U144" s="17">
        <f t="shared" si="571"/>
        <v>-229.89000000000033</v>
      </c>
      <c r="V144" s="15">
        <v>155770</v>
      </c>
      <c r="W144" s="15">
        <v>8457.35</v>
      </c>
      <c r="X144" s="16">
        <f t="shared" ref="X144:Y144" si="572">V144-N144</f>
        <v>-40000</v>
      </c>
      <c r="Y144" s="17">
        <f t="shared" si="572"/>
        <v>-1972.8500000000004</v>
      </c>
      <c r="Z144" s="18">
        <f t="shared" ref="Z144:AA144" si="573">SUM(T144+X144)</f>
        <v>-63517</v>
      </c>
      <c r="AA144" s="19">
        <f t="shared" si="573"/>
        <v>-2202.7400000000007</v>
      </c>
      <c r="AB144" s="19"/>
      <c r="AC144" s="19"/>
      <c r="AD144" s="17"/>
      <c r="AE144" s="42" t="s">
        <v>106</v>
      </c>
      <c r="AF144" s="42" t="s">
        <v>30</v>
      </c>
      <c r="AG144" s="43">
        <v>1182454</v>
      </c>
      <c r="AH144" s="43">
        <v>5527.54</v>
      </c>
      <c r="AI144" s="44">
        <v>195764</v>
      </c>
      <c r="AJ144" s="45">
        <v>10225.25</v>
      </c>
    </row>
    <row r="145" spans="1:36" ht="20.25" customHeight="1">
      <c r="A145" s="5" t="s">
        <v>107</v>
      </c>
      <c r="B145" s="5" t="s">
        <v>27</v>
      </c>
      <c r="C145" s="8">
        <v>257072</v>
      </c>
      <c r="D145" s="9">
        <v>1507.54</v>
      </c>
      <c r="E145" s="8">
        <v>43230</v>
      </c>
      <c r="F145" s="9">
        <v>1761.91</v>
      </c>
      <c r="G145" s="8">
        <v>257072</v>
      </c>
      <c r="H145" s="9">
        <v>1507.54</v>
      </c>
      <c r="I145" s="8">
        <v>43230</v>
      </c>
      <c r="J145" s="9">
        <v>1761.91</v>
      </c>
      <c r="K145" s="10"/>
      <c r="L145" s="11">
        <f t="shared" ref="L145:O145" si="574">SUM(C145+G145)</f>
        <v>514144</v>
      </c>
      <c r="M145" s="12">
        <f t="shared" si="574"/>
        <v>3015.08</v>
      </c>
      <c r="N145" s="11">
        <f t="shared" si="574"/>
        <v>86460</v>
      </c>
      <c r="O145" s="12">
        <f t="shared" si="574"/>
        <v>3523.82</v>
      </c>
      <c r="P145" s="13">
        <f t="shared" si="1"/>
        <v>603619.08000000007</v>
      </c>
      <c r="Q145" s="30">
        <f t="shared" si="2"/>
        <v>6538.9</v>
      </c>
      <c r="R145" s="15">
        <v>607381</v>
      </c>
      <c r="S145" s="15">
        <v>2843.98</v>
      </c>
      <c r="T145" s="16">
        <f t="shared" ref="T145:U145" si="575">R145-L145</f>
        <v>93237</v>
      </c>
      <c r="U145" s="17">
        <f t="shared" si="575"/>
        <v>-171.09999999999991</v>
      </c>
      <c r="V145" s="15">
        <v>102751</v>
      </c>
      <c r="W145" s="15">
        <v>4246.2700000000004</v>
      </c>
      <c r="X145" s="16">
        <f t="shared" ref="X145:Y145" si="576">V145-N145</f>
        <v>16291</v>
      </c>
      <c r="Y145" s="17">
        <f t="shared" si="576"/>
        <v>722.45000000000027</v>
      </c>
      <c r="Z145" s="18">
        <f t="shared" ref="Z145:AA145" si="577">SUM(T145+X145)</f>
        <v>109528</v>
      </c>
      <c r="AA145" s="19">
        <f t="shared" si="577"/>
        <v>551.35000000000036</v>
      </c>
      <c r="AB145" s="92"/>
      <c r="AC145" s="19"/>
      <c r="AD145" s="17"/>
      <c r="AE145" s="42" t="s">
        <v>107</v>
      </c>
      <c r="AF145" s="42" t="s">
        <v>156</v>
      </c>
      <c r="AG145" s="43">
        <v>514133</v>
      </c>
      <c r="AH145" s="43">
        <v>2957.12</v>
      </c>
      <c r="AI145" s="44">
        <v>86458</v>
      </c>
      <c r="AJ145" s="45">
        <v>3454.37</v>
      </c>
    </row>
    <row r="146" spans="1:36" ht="20.25" hidden="1" customHeight="1">
      <c r="A146" s="5" t="s">
        <v>107</v>
      </c>
      <c r="B146" s="5" t="s">
        <v>35</v>
      </c>
      <c r="C146" s="8">
        <v>257072</v>
      </c>
      <c r="D146" s="9">
        <v>1314.5</v>
      </c>
      <c r="E146" s="8">
        <v>43230</v>
      </c>
      <c r="F146" s="9">
        <v>1571.3</v>
      </c>
      <c r="G146" s="8">
        <v>257072</v>
      </c>
      <c r="H146" s="9">
        <v>1314.5</v>
      </c>
      <c r="I146" s="8">
        <v>43230</v>
      </c>
      <c r="J146" s="9">
        <v>1571.3</v>
      </c>
      <c r="K146" s="10"/>
      <c r="L146" s="11">
        <f t="shared" ref="L146:O146" si="578">SUM(C146+G146)</f>
        <v>514144</v>
      </c>
      <c r="M146" s="12">
        <f t="shared" si="578"/>
        <v>2629</v>
      </c>
      <c r="N146" s="11">
        <f t="shared" si="578"/>
        <v>86460</v>
      </c>
      <c r="O146" s="12">
        <f t="shared" si="578"/>
        <v>3142.6</v>
      </c>
      <c r="P146" s="13">
        <f t="shared" si="1"/>
        <v>603233</v>
      </c>
      <c r="Q146" s="30">
        <f t="shared" si="2"/>
        <v>5771.6</v>
      </c>
      <c r="R146" s="15">
        <v>607381</v>
      </c>
      <c r="S146" s="15">
        <v>2541.67</v>
      </c>
      <c r="T146" s="16">
        <f t="shared" ref="T146:U146" si="579">R146-L146</f>
        <v>93237</v>
      </c>
      <c r="U146" s="17">
        <f t="shared" si="579"/>
        <v>-87.329999999999927</v>
      </c>
      <c r="V146" s="15">
        <v>102751</v>
      </c>
      <c r="W146" s="15">
        <v>3768.34</v>
      </c>
      <c r="X146" s="16">
        <f t="shared" ref="X146:Y146" si="580">V146-N146</f>
        <v>16291</v>
      </c>
      <c r="Y146" s="17">
        <f t="shared" si="580"/>
        <v>625.74000000000024</v>
      </c>
      <c r="Z146" s="18">
        <f t="shared" ref="Z146:AA146" si="581">SUM(T146+X146)</f>
        <v>109528</v>
      </c>
      <c r="AA146" s="19">
        <f t="shared" si="581"/>
        <v>538.41000000000031</v>
      </c>
      <c r="AB146" s="19"/>
      <c r="AC146" s="19"/>
      <c r="AD146" s="17"/>
      <c r="AE146" s="42" t="s">
        <v>107</v>
      </c>
      <c r="AF146" s="42" t="s">
        <v>157</v>
      </c>
      <c r="AG146" s="43">
        <v>514133</v>
      </c>
      <c r="AH146" s="43">
        <v>3046.47</v>
      </c>
      <c r="AI146" s="44">
        <v>86458</v>
      </c>
      <c r="AJ146" s="45">
        <v>3080.9</v>
      </c>
    </row>
    <row r="147" spans="1:36" ht="20.25" customHeight="1">
      <c r="A147" s="5" t="s">
        <v>108</v>
      </c>
      <c r="B147" s="5" t="s">
        <v>27</v>
      </c>
      <c r="C147" s="8">
        <v>1529566</v>
      </c>
      <c r="D147" s="9">
        <v>5643.27</v>
      </c>
      <c r="E147" s="8">
        <v>146379</v>
      </c>
      <c r="F147" s="9">
        <v>6790.71</v>
      </c>
      <c r="G147" s="8">
        <v>1529566</v>
      </c>
      <c r="H147" s="9">
        <v>5643.27</v>
      </c>
      <c r="I147" s="8">
        <v>146379</v>
      </c>
      <c r="J147" s="9">
        <v>6790.71</v>
      </c>
      <c r="K147" s="10"/>
      <c r="L147" s="11">
        <f t="shared" ref="L147:O147" si="582">SUM(C147+G147)</f>
        <v>3059132</v>
      </c>
      <c r="M147" s="12">
        <f t="shared" si="582"/>
        <v>11286.54</v>
      </c>
      <c r="N147" s="11">
        <f t="shared" si="582"/>
        <v>292758</v>
      </c>
      <c r="O147" s="12">
        <f t="shared" si="582"/>
        <v>13581.42</v>
      </c>
      <c r="P147" s="13">
        <f t="shared" si="1"/>
        <v>3363176.54</v>
      </c>
      <c r="Q147" s="30">
        <f t="shared" si="2"/>
        <v>24867.96</v>
      </c>
      <c r="R147" s="15">
        <v>2605462</v>
      </c>
      <c r="S147" s="15">
        <v>10066.290000000001</v>
      </c>
      <c r="T147" s="16">
        <f t="shared" ref="T147:U147" si="583">R147-L147</f>
        <v>-453670</v>
      </c>
      <c r="U147" s="17">
        <f t="shared" si="583"/>
        <v>-1220.25</v>
      </c>
      <c r="V147" s="15">
        <v>356246</v>
      </c>
      <c r="W147" s="15">
        <v>16338.94</v>
      </c>
      <c r="X147" s="16">
        <f t="shared" ref="X147:Y147" si="584">V147-N147</f>
        <v>63488</v>
      </c>
      <c r="Y147" s="17">
        <f t="shared" si="584"/>
        <v>2757.5200000000004</v>
      </c>
      <c r="Z147" s="18">
        <f t="shared" ref="Z147:AA147" si="585">SUM(T147+X147)</f>
        <v>-390182</v>
      </c>
      <c r="AA147" s="19">
        <f t="shared" si="585"/>
        <v>1537.2700000000004</v>
      </c>
      <c r="AB147" s="92"/>
      <c r="AC147" s="19"/>
      <c r="AD147" s="17"/>
      <c r="AE147" s="42" t="s">
        <v>108</v>
      </c>
      <c r="AF147" s="42" t="s">
        <v>156</v>
      </c>
      <c r="AG147" s="43">
        <v>3059104</v>
      </c>
      <c r="AH147" s="43">
        <v>11096.8</v>
      </c>
      <c r="AI147" s="44">
        <v>292750</v>
      </c>
      <c r="AJ147" s="45">
        <v>13313.77</v>
      </c>
    </row>
    <row r="148" spans="1:36" ht="20.25" hidden="1" customHeight="1">
      <c r="A148" s="5" t="s">
        <v>108</v>
      </c>
      <c r="B148" s="5" t="s">
        <v>35</v>
      </c>
      <c r="C148" s="8">
        <v>1529566</v>
      </c>
      <c r="D148" s="9">
        <v>5421.99</v>
      </c>
      <c r="E148" s="8">
        <v>146379</v>
      </c>
      <c r="F148" s="9">
        <v>5801.99</v>
      </c>
      <c r="G148" s="8">
        <v>1529566</v>
      </c>
      <c r="H148" s="9">
        <v>5421.99</v>
      </c>
      <c r="I148" s="8">
        <v>146379</v>
      </c>
      <c r="J148" s="9">
        <v>5801.99</v>
      </c>
      <c r="K148" s="10"/>
      <c r="L148" s="11">
        <f t="shared" ref="L148:O148" si="586">SUM(C148+G148)</f>
        <v>3059132</v>
      </c>
      <c r="M148" s="12">
        <f t="shared" si="586"/>
        <v>10843.98</v>
      </c>
      <c r="N148" s="11">
        <f t="shared" si="586"/>
        <v>292758</v>
      </c>
      <c r="O148" s="12">
        <f t="shared" si="586"/>
        <v>11603.98</v>
      </c>
      <c r="P148" s="13">
        <f t="shared" si="1"/>
        <v>3362733.98</v>
      </c>
      <c r="Q148" s="30">
        <f t="shared" si="2"/>
        <v>22447.96</v>
      </c>
      <c r="R148" s="15">
        <v>2605462</v>
      </c>
      <c r="S148" s="15">
        <v>9592.65</v>
      </c>
      <c r="T148" s="16">
        <f t="shared" ref="T148:U148" si="587">R148-L148</f>
        <v>-453670</v>
      </c>
      <c r="U148" s="17">
        <f t="shared" si="587"/>
        <v>-1251.33</v>
      </c>
      <c r="V148" s="15">
        <v>356246</v>
      </c>
      <c r="W148" s="15">
        <v>14027.13</v>
      </c>
      <c r="X148" s="16">
        <f t="shared" ref="X148:Y148" si="588">V148-N148</f>
        <v>63488</v>
      </c>
      <c r="Y148" s="17">
        <f t="shared" si="588"/>
        <v>2423.1499999999996</v>
      </c>
      <c r="Z148" s="18">
        <f t="shared" ref="Z148:AA148" si="589">SUM(T148+X148)</f>
        <v>-390182</v>
      </c>
      <c r="AA148" s="19">
        <f t="shared" si="589"/>
        <v>1171.8199999999997</v>
      </c>
      <c r="AB148" s="19"/>
      <c r="AC148" s="19"/>
      <c r="AD148" s="17"/>
      <c r="AE148" s="42" t="s">
        <v>108</v>
      </c>
      <c r="AF148" s="42" t="s">
        <v>157</v>
      </c>
      <c r="AG148" s="43">
        <v>3059104</v>
      </c>
      <c r="AH148" s="43">
        <v>10659.11</v>
      </c>
      <c r="AI148" s="44">
        <v>292750</v>
      </c>
      <c r="AJ148" s="45">
        <v>11376.13</v>
      </c>
    </row>
    <row r="149" spans="1:36" ht="20.25" customHeight="1">
      <c r="A149" s="5" t="s">
        <v>158</v>
      </c>
      <c r="B149" s="5" t="s">
        <v>27</v>
      </c>
      <c r="C149" s="8">
        <v>2538482</v>
      </c>
      <c r="D149" s="9">
        <v>9645.66</v>
      </c>
      <c r="E149" s="8">
        <v>335000</v>
      </c>
      <c r="F149" s="9">
        <v>14308.81</v>
      </c>
      <c r="G149" s="8">
        <v>2538482</v>
      </c>
      <c r="H149" s="9">
        <v>9645.66</v>
      </c>
      <c r="I149" s="8">
        <v>335000</v>
      </c>
      <c r="J149" s="9">
        <v>14308.81</v>
      </c>
      <c r="K149" s="10"/>
      <c r="L149" s="11">
        <f t="shared" ref="L149:O149" si="590">SUM(C149+G149)</f>
        <v>5076964</v>
      </c>
      <c r="M149" s="12">
        <f t="shared" si="590"/>
        <v>19291.32</v>
      </c>
      <c r="N149" s="11">
        <f t="shared" si="590"/>
        <v>670000</v>
      </c>
      <c r="O149" s="12">
        <f t="shared" si="590"/>
        <v>28617.62</v>
      </c>
      <c r="P149" s="13">
        <f t="shared" si="1"/>
        <v>5766255.3200000003</v>
      </c>
      <c r="Q149" s="30">
        <f t="shared" si="2"/>
        <v>47908.94</v>
      </c>
      <c r="R149" s="15">
        <v>4286815</v>
      </c>
      <c r="S149" s="15">
        <v>15918.12</v>
      </c>
      <c r="T149" s="16">
        <f t="shared" ref="T149:U149" si="591">R149-L149</f>
        <v>-790149</v>
      </c>
      <c r="U149" s="17">
        <f t="shared" si="591"/>
        <v>-3373.1999999999989</v>
      </c>
      <c r="V149" s="15">
        <v>499413</v>
      </c>
      <c r="W149" s="15">
        <v>21331.98</v>
      </c>
      <c r="X149" s="16">
        <f t="shared" ref="X149:Y149" si="592">V149-N149</f>
        <v>-170587</v>
      </c>
      <c r="Y149" s="17">
        <f t="shared" si="592"/>
        <v>-7285.6399999999994</v>
      </c>
      <c r="Z149" s="18">
        <f t="shared" ref="Z149:AA149" si="593">SUM(T149+X149)</f>
        <v>-960736</v>
      </c>
      <c r="AA149" s="19">
        <f t="shared" si="593"/>
        <v>-10658.839999999998</v>
      </c>
      <c r="AB149" s="92"/>
      <c r="AC149" s="19"/>
      <c r="AD149" s="17"/>
      <c r="AE149" s="42" t="s">
        <v>159</v>
      </c>
      <c r="AF149" s="42" t="s">
        <v>27</v>
      </c>
      <c r="AG149" s="43">
        <v>5076916</v>
      </c>
      <c r="AH149" s="43">
        <v>18909.43</v>
      </c>
      <c r="AI149" s="44">
        <v>669990</v>
      </c>
      <c r="AJ149" s="45">
        <v>28058.13</v>
      </c>
    </row>
    <row r="150" spans="1:36" ht="20.25" hidden="1" customHeight="1">
      <c r="A150" s="5" t="s">
        <v>158</v>
      </c>
      <c r="B150" s="5" t="s">
        <v>41</v>
      </c>
      <c r="C150" s="8">
        <v>2538482</v>
      </c>
      <c r="D150" s="9">
        <v>9060.89</v>
      </c>
      <c r="E150" s="8">
        <v>335000</v>
      </c>
      <c r="F150" s="9">
        <v>12726.68</v>
      </c>
      <c r="G150" s="8">
        <v>2538482</v>
      </c>
      <c r="H150" s="9">
        <v>9060.89</v>
      </c>
      <c r="I150" s="8">
        <v>335000</v>
      </c>
      <c r="J150" s="9">
        <v>12726.68</v>
      </c>
      <c r="K150" s="10"/>
      <c r="L150" s="11">
        <f t="shared" ref="L150:O150" si="594">SUM(C150+G150)</f>
        <v>5076964</v>
      </c>
      <c r="M150" s="12">
        <f t="shared" si="594"/>
        <v>18121.78</v>
      </c>
      <c r="N150" s="11">
        <f t="shared" si="594"/>
        <v>670000</v>
      </c>
      <c r="O150" s="12">
        <f t="shared" si="594"/>
        <v>25453.360000000001</v>
      </c>
      <c r="P150" s="13">
        <f t="shared" si="1"/>
        <v>5765085.7800000003</v>
      </c>
      <c r="Q150" s="30">
        <f t="shared" si="2"/>
        <v>43575.14</v>
      </c>
      <c r="R150" s="15">
        <v>4286815</v>
      </c>
      <c r="S150" s="15">
        <v>15046.6</v>
      </c>
      <c r="T150" s="16">
        <f t="shared" ref="T150:U150" si="595">R150-L150</f>
        <v>-790149</v>
      </c>
      <c r="U150" s="17">
        <f t="shared" si="595"/>
        <v>-3075.1799999999985</v>
      </c>
      <c r="V150" s="15">
        <v>499413</v>
      </c>
      <c r="W150" s="15">
        <v>18973.259999999998</v>
      </c>
      <c r="X150" s="16">
        <f t="shared" ref="X150:Y150" si="596">V150-N150</f>
        <v>-170587</v>
      </c>
      <c r="Y150" s="17">
        <f t="shared" si="596"/>
        <v>-6480.1000000000022</v>
      </c>
      <c r="Z150" s="18">
        <f t="shared" ref="Z150:AA150" si="597">SUM(T150+X150)</f>
        <v>-960736</v>
      </c>
      <c r="AA150" s="19">
        <f t="shared" si="597"/>
        <v>-9555.2800000000007</v>
      </c>
      <c r="AB150" s="19"/>
      <c r="AC150" s="19"/>
      <c r="AD150" s="17"/>
      <c r="AE150" s="42" t="s">
        <v>159</v>
      </c>
      <c r="AF150" s="42" t="s">
        <v>41</v>
      </c>
      <c r="AG150" s="43">
        <v>5076916</v>
      </c>
      <c r="AH150" s="43">
        <v>17766.63</v>
      </c>
      <c r="AI150" s="44">
        <v>669990</v>
      </c>
      <c r="AJ150" s="45">
        <v>24952.11</v>
      </c>
    </row>
    <row r="151" spans="1:36" ht="20.25" customHeight="1">
      <c r="A151" s="5" t="s">
        <v>160</v>
      </c>
      <c r="B151" s="5" t="s">
        <v>27</v>
      </c>
      <c r="C151" s="8">
        <v>39500</v>
      </c>
      <c r="D151" s="9">
        <v>126.4</v>
      </c>
      <c r="E151" s="8">
        <v>24500</v>
      </c>
      <c r="F151" s="9">
        <v>951.83</v>
      </c>
      <c r="G151" s="8">
        <v>39500</v>
      </c>
      <c r="H151" s="9">
        <v>126.4</v>
      </c>
      <c r="I151" s="8">
        <v>24500</v>
      </c>
      <c r="J151" s="9">
        <v>951.83</v>
      </c>
      <c r="K151" s="10"/>
      <c r="L151" s="11">
        <f t="shared" ref="L151:O151" si="598">SUM(C151+G151)</f>
        <v>79000</v>
      </c>
      <c r="M151" s="12">
        <f t="shared" si="598"/>
        <v>252.8</v>
      </c>
      <c r="N151" s="11">
        <f t="shared" si="598"/>
        <v>49000</v>
      </c>
      <c r="O151" s="12">
        <f t="shared" si="598"/>
        <v>1903.66</v>
      </c>
      <c r="P151" s="13">
        <f t="shared" si="1"/>
        <v>128252.8</v>
      </c>
      <c r="Q151" s="30">
        <f t="shared" si="2"/>
        <v>2156.46</v>
      </c>
      <c r="R151" s="15">
        <v>66530</v>
      </c>
      <c r="S151" s="15">
        <v>212.9</v>
      </c>
      <c r="T151" s="16">
        <f t="shared" ref="T151:U151" si="599">R151-L151</f>
        <v>-12470</v>
      </c>
      <c r="U151" s="17">
        <f t="shared" si="599"/>
        <v>-39.900000000000006</v>
      </c>
      <c r="V151" s="15">
        <v>43793</v>
      </c>
      <c r="W151" s="15">
        <v>1701.36</v>
      </c>
      <c r="X151" s="16">
        <f t="shared" ref="X151:Y151" si="600">V151-N151</f>
        <v>-5207</v>
      </c>
      <c r="Y151" s="17">
        <f t="shared" si="600"/>
        <v>-202.30000000000018</v>
      </c>
      <c r="Z151" s="18">
        <f t="shared" ref="Z151:AA151" si="601">SUM(T151+X151)</f>
        <v>-17677</v>
      </c>
      <c r="AA151" s="19">
        <f t="shared" si="601"/>
        <v>-242.20000000000019</v>
      </c>
      <c r="AB151" s="92"/>
      <c r="AC151" s="19"/>
      <c r="AD151" s="17"/>
      <c r="AE151" s="42" t="s">
        <v>111</v>
      </c>
      <c r="AF151" s="42" t="s">
        <v>27</v>
      </c>
      <c r="AG151" s="43" t="s">
        <v>120</v>
      </c>
      <c r="AH151" s="43" t="s">
        <v>120</v>
      </c>
      <c r="AI151" s="44" t="s">
        <v>120</v>
      </c>
      <c r="AJ151" s="45" t="s">
        <v>120</v>
      </c>
    </row>
    <row r="152" spans="1:36" ht="20.25" hidden="1" customHeight="1">
      <c r="A152" s="5" t="s">
        <v>160</v>
      </c>
      <c r="B152" s="5" t="s">
        <v>35</v>
      </c>
      <c r="C152" s="8">
        <v>39500</v>
      </c>
      <c r="D152" s="9">
        <v>126.4</v>
      </c>
      <c r="E152" s="8">
        <v>24500</v>
      </c>
      <c r="F152" s="9">
        <v>857.5</v>
      </c>
      <c r="G152" s="8">
        <v>39500</v>
      </c>
      <c r="H152" s="9">
        <v>126.4</v>
      </c>
      <c r="I152" s="8">
        <v>24500</v>
      </c>
      <c r="J152" s="9">
        <v>857.5</v>
      </c>
      <c r="K152" s="10"/>
      <c r="L152" s="11">
        <f t="shared" ref="L152:O152" si="602">SUM(C152+G152)</f>
        <v>79000</v>
      </c>
      <c r="M152" s="12">
        <f t="shared" si="602"/>
        <v>252.8</v>
      </c>
      <c r="N152" s="11">
        <f t="shared" si="602"/>
        <v>49000</v>
      </c>
      <c r="O152" s="12">
        <f t="shared" si="602"/>
        <v>1715</v>
      </c>
      <c r="P152" s="13">
        <f t="shared" si="1"/>
        <v>128252.8</v>
      </c>
      <c r="Q152" s="30">
        <f t="shared" si="2"/>
        <v>1967.8</v>
      </c>
      <c r="R152" s="15">
        <v>66530</v>
      </c>
      <c r="S152" s="15">
        <v>212.9</v>
      </c>
      <c r="T152" s="16">
        <f t="shared" ref="T152:U152" si="603">R152-L152</f>
        <v>-12470</v>
      </c>
      <c r="U152" s="17">
        <f t="shared" si="603"/>
        <v>-39.900000000000006</v>
      </c>
      <c r="V152" s="15">
        <v>43793</v>
      </c>
      <c r="W152" s="15">
        <v>1532.76</v>
      </c>
      <c r="X152" s="16">
        <f t="shared" ref="X152:Y152" si="604">V152-N152</f>
        <v>-5207</v>
      </c>
      <c r="Y152" s="17">
        <f t="shared" si="604"/>
        <v>-182.24</v>
      </c>
      <c r="Z152" s="18">
        <f t="shared" ref="Z152:AA152" si="605">SUM(T152+X152)</f>
        <v>-17677</v>
      </c>
      <c r="AA152" s="19">
        <f t="shared" si="605"/>
        <v>-222.14000000000001</v>
      </c>
      <c r="AB152" s="19"/>
      <c r="AC152" s="19"/>
      <c r="AD152" s="17"/>
      <c r="AE152" s="42" t="s">
        <v>111</v>
      </c>
      <c r="AF152" s="42" t="s">
        <v>35</v>
      </c>
      <c r="AG152" s="43"/>
      <c r="AH152" s="43"/>
      <c r="AI152" s="44"/>
      <c r="AJ152" s="45"/>
    </row>
    <row r="153" spans="1:36" ht="20.25" customHeight="1">
      <c r="A153" s="5" t="s">
        <v>112</v>
      </c>
      <c r="B153" s="5" t="s">
        <v>27</v>
      </c>
      <c r="C153" s="8">
        <v>15075</v>
      </c>
      <c r="D153" s="9">
        <v>63.01</v>
      </c>
      <c r="E153" s="28">
        <v>0</v>
      </c>
      <c r="F153" s="9">
        <v>0</v>
      </c>
      <c r="G153" s="8">
        <v>15075</v>
      </c>
      <c r="H153" s="9">
        <v>63.01</v>
      </c>
      <c r="I153" s="8">
        <v>0</v>
      </c>
      <c r="J153" s="9">
        <v>0</v>
      </c>
      <c r="K153" s="10"/>
      <c r="L153" s="11">
        <f t="shared" ref="L153:O153" si="606">SUM(C153+G153)</f>
        <v>30150</v>
      </c>
      <c r="M153" s="12">
        <f t="shared" si="606"/>
        <v>126.02</v>
      </c>
      <c r="N153" s="11">
        <f t="shared" si="606"/>
        <v>0</v>
      </c>
      <c r="O153" s="12">
        <f t="shared" si="606"/>
        <v>0</v>
      </c>
      <c r="P153" s="13">
        <f t="shared" si="1"/>
        <v>30276.02</v>
      </c>
      <c r="Q153" s="30">
        <f t="shared" si="2"/>
        <v>126.02</v>
      </c>
      <c r="R153" s="15">
        <v>15074</v>
      </c>
      <c r="S153" s="15">
        <v>63.01</v>
      </c>
      <c r="T153" s="16">
        <f t="shared" ref="T153:U153" si="607">R153-L153</f>
        <v>-15076</v>
      </c>
      <c r="U153" s="17">
        <f t="shared" si="607"/>
        <v>-63.01</v>
      </c>
      <c r="V153" s="15">
        <v>0</v>
      </c>
      <c r="W153" s="15">
        <v>0</v>
      </c>
      <c r="X153" s="16">
        <f t="shared" ref="X153:Y153" si="608">V153-N153</f>
        <v>0</v>
      </c>
      <c r="Y153" s="17">
        <f t="shared" si="608"/>
        <v>0</v>
      </c>
      <c r="Z153" s="18">
        <f t="shared" ref="Z153:AA153" si="609">SUM(T153+X153)</f>
        <v>-15076</v>
      </c>
      <c r="AA153" s="19">
        <f t="shared" si="609"/>
        <v>-63.01</v>
      </c>
      <c r="AB153" s="92"/>
      <c r="AC153" s="19"/>
      <c r="AD153" s="17"/>
      <c r="AE153" s="42" t="s">
        <v>112</v>
      </c>
      <c r="AF153" s="42" t="s">
        <v>27</v>
      </c>
      <c r="AG153" s="43">
        <v>30149</v>
      </c>
      <c r="AH153" s="43">
        <v>123.61</v>
      </c>
      <c r="AI153" s="44">
        <v>0</v>
      </c>
      <c r="AJ153" s="45">
        <v>0</v>
      </c>
    </row>
    <row r="154" spans="1:36" ht="20.25" hidden="1" customHeight="1">
      <c r="A154" s="5" t="s">
        <v>112</v>
      </c>
      <c r="B154" s="5" t="s">
        <v>35</v>
      </c>
      <c r="C154" s="8">
        <v>15075</v>
      </c>
      <c r="D154" s="9">
        <v>63.01</v>
      </c>
      <c r="E154" s="28">
        <v>0</v>
      </c>
      <c r="F154" s="9">
        <v>0</v>
      </c>
      <c r="G154" s="28">
        <v>15075</v>
      </c>
      <c r="H154" s="9">
        <v>63.01</v>
      </c>
      <c r="I154" s="28">
        <v>0</v>
      </c>
      <c r="J154" s="9">
        <v>0</v>
      </c>
      <c r="K154" s="10"/>
      <c r="L154" s="11">
        <f t="shared" ref="L154:O154" si="610">SUM(C154+G154)</f>
        <v>30150</v>
      </c>
      <c r="M154" s="12">
        <f t="shared" si="610"/>
        <v>126.02</v>
      </c>
      <c r="N154" s="11">
        <f t="shared" si="610"/>
        <v>0</v>
      </c>
      <c r="O154" s="12">
        <f t="shared" si="610"/>
        <v>0</v>
      </c>
      <c r="P154" s="13">
        <f t="shared" si="1"/>
        <v>30276.02</v>
      </c>
      <c r="Q154" s="30">
        <f t="shared" si="2"/>
        <v>126.02</v>
      </c>
      <c r="R154" s="15">
        <v>15074</v>
      </c>
      <c r="S154" s="15">
        <v>63.01</v>
      </c>
      <c r="T154" s="16">
        <f t="shared" ref="T154:U154" si="611">R154-L154</f>
        <v>-15076</v>
      </c>
      <c r="U154" s="17">
        <f t="shared" si="611"/>
        <v>-63.01</v>
      </c>
      <c r="V154" s="15">
        <v>0</v>
      </c>
      <c r="W154" s="15">
        <v>0</v>
      </c>
      <c r="X154" s="16">
        <f t="shared" ref="X154:Y154" si="612">V154-N154</f>
        <v>0</v>
      </c>
      <c r="Y154" s="17">
        <f t="shared" si="612"/>
        <v>0</v>
      </c>
      <c r="Z154" s="18">
        <f t="shared" ref="Z154:AA154" si="613">SUM(T154+X154)</f>
        <v>-15076</v>
      </c>
      <c r="AA154" s="19">
        <f t="shared" si="613"/>
        <v>-63.01</v>
      </c>
      <c r="AB154" s="19"/>
      <c r="AC154" s="19"/>
      <c r="AD154" s="17"/>
      <c r="AE154" s="42" t="s">
        <v>112</v>
      </c>
      <c r="AF154" s="42" t="s">
        <v>35</v>
      </c>
      <c r="AG154" s="43">
        <v>30149</v>
      </c>
      <c r="AH154" s="43">
        <v>123.61</v>
      </c>
      <c r="AI154" s="44">
        <v>0</v>
      </c>
      <c r="AJ154" s="45">
        <v>0</v>
      </c>
    </row>
    <row r="155" spans="1:36" ht="20.25" hidden="1" customHeight="1">
      <c r="A155" s="34"/>
      <c r="B155" s="34"/>
      <c r="C155" s="35">
        <f t="shared" ref="C155:J155" si="614">SUM(C2:C154)</f>
        <v>183008131</v>
      </c>
      <c r="D155" s="36">
        <f t="shared" si="614"/>
        <v>747351.49000000046</v>
      </c>
      <c r="E155" s="35">
        <f t="shared" si="614"/>
        <v>17867009</v>
      </c>
      <c r="F155" s="36">
        <f t="shared" si="614"/>
        <v>874520.49999999977</v>
      </c>
      <c r="G155" s="35">
        <f t="shared" si="614"/>
        <v>183527575</v>
      </c>
      <c r="H155" s="36">
        <f t="shared" si="614"/>
        <v>748140.12000000046</v>
      </c>
      <c r="I155" s="35">
        <f t="shared" si="614"/>
        <v>17953146</v>
      </c>
      <c r="J155" s="36">
        <f t="shared" si="614"/>
        <v>874169.48999999964</v>
      </c>
      <c r="K155" s="34"/>
      <c r="L155" s="35">
        <f t="shared" ref="L155:AA155" si="615">SUM(L2:L154)</f>
        <v>366535706</v>
      </c>
      <c r="M155" s="36">
        <f t="shared" si="615"/>
        <v>1495491.6100000008</v>
      </c>
      <c r="N155" s="35">
        <f t="shared" si="615"/>
        <v>35820155</v>
      </c>
      <c r="O155" s="36">
        <f t="shared" si="615"/>
        <v>1748689.9899999993</v>
      </c>
      <c r="P155" s="35">
        <f t="shared" si="615"/>
        <v>403851352.61000001</v>
      </c>
      <c r="Q155" s="36">
        <f t="shared" si="615"/>
        <v>3244181.6000000015</v>
      </c>
      <c r="R155" s="35">
        <f t="shared" si="615"/>
        <v>278054084</v>
      </c>
      <c r="S155" s="36">
        <f t="shared" si="615"/>
        <v>1142101.5899999994</v>
      </c>
      <c r="T155" s="35">
        <f t="shared" si="615"/>
        <v>-88481622</v>
      </c>
      <c r="U155" s="36">
        <f t="shared" si="615"/>
        <v>-353390.01999999996</v>
      </c>
      <c r="V155" s="35">
        <f t="shared" si="615"/>
        <v>30708972</v>
      </c>
      <c r="W155" s="36">
        <f t="shared" si="615"/>
        <v>1476692.9900000012</v>
      </c>
      <c r="X155" s="35">
        <f t="shared" si="615"/>
        <v>-5111183</v>
      </c>
      <c r="Y155" s="36">
        <f t="shared" si="615"/>
        <v>-271997</v>
      </c>
      <c r="Z155" s="37">
        <f t="shared" si="615"/>
        <v>-93592805</v>
      </c>
      <c r="AA155" s="37">
        <f t="shared" si="615"/>
        <v>-625387.02000000014</v>
      </c>
      <c r="AB155" s="37"/>
      <c r="AC155" s="37"/>
      <c r="AD155" s="35"/>
      <c r="AE155" s="34"/>
      <c r="AF155" s="34"/>
      <c r="AG155" s="34"/>
      <c r="AH155" s="34"/>
      <c r="AI155" s="34"/>
      <c r="AJ155" s="34"/>
    </row>
    <row r="156" spans="1:36" ht="20.2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38"/>
      <c r="M156" s="38"/>
      <c r="N156" s="38"/>
      <c r="O156" s="38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39"/>
      <c r="AA156" s="39"/>
      <c r="AB156" s="92"/>
      <c r="AC156" s="39"/>
      <c r="AD156" s="10"/>
      <c r="AE156" s="10"/>
      <c r="AF156" s="10"/>
      <c r="AG156" s="10"/>
      <c r="AH156" s="10"/>
      <c r="AI156" s="10"/>
      <c r="AJ156" s="10"/>
    </row>
    <row r="157" spans="1:36" ht="20.2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38"/>
      <c r="M157" s="38"/>
      <c r="N157" s="38"/>
      <c r="O157" s="38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39"/>
      <c r="AA157" s="39"/>
      <c r="AB157" s="92"/>
      <c r="AC157" s="39"/>
      <c r="AD157" s="10"/>
      <c r="AE157" s="10"/>
      <c r="AF157" s="10"/>
      <c r="AG157" s="10"/>
      <c r="AH157" s="10"/>
      <c r="AI157" s="10"/>
      <c r="AJ157" s="10"/>
    </row>
    <row r="158" spans="1:36" ht="20.2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38"/>
      <c r="M158" s="38"/>
      <c r="N158" s="38"/>
      <c r="O158" s="38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39"/>
      <c r="AA158" s="39"/>
      <c r="AB158" s="92"/>
      <c r="AC158" s="39"/>
      <c r="AD158" s="10"/>
      <c r="AE158" s="10"/>
      <c r="AF158" s="10"/>
      <c r="AG158" s="10"/>
      <c r="AH158" s="10"/>
      <c r="AI158" s="10"/>
      <c r="AJ158" s="10"/>
    </row>
    <row r="159" spans="1:36" ht="20.2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38"/>
      <c r="M159" s="38"/>
      <c r="N159" s="38"/>
      <c r="O159" s="38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39"/>
      <c r="AA159" s="39"/>
      <c r="AB159" s="92"/>
      <c r="AC159" s="39"/>
      <c r="AD159" s="10"/>
      <c r="AE159" s="10"/>
      <c r="AF159" s="10"/>
      <c r="AG159" s="10"/>
      <c r="AH159" s="10"/>
      <c r="AI159" s="10"/>
      <c r="AJ159" s="10"/>
    </row>
    <row r="160" spans="1:36" ht="20.2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38"/>
      <c r="M160" s="38"/>
      <c r="N160" s="38"/>
      <c r="O160" s="38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39"/>
      <c r="AA160" s="39"/>
      <c r="AB160" s="92"/>
      <c r="AC160" s="39"/>
      <c r="AD160" s="10"/>
      <c r="AE160" s="10"/>
      <c r="AF160" s="10"/>
      <c r="AG160" s="10"/>
      <c r="AH160" s="10"/>
      <c r="AI160" s="10"/>
      <c r="AJ160" s="10"/>
    </row>
    <row r="161" spans="1:36" ht="20.2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38"/>
      <c r="M161" s="38"/>
      <c r="N161" s="38"/>
      <c r="O161" s="38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39"/>
      <c r="AA161" s="39"/>
      <c r="AB161" s="92"/>
      <c r="AC161" s="39"/>
      <c r="AD161" s="10"/>
      <c r="AE161" s="10"/>
      <c r="AF161" s="10"/>
      <c r="AG161" s="10"/>
      <c r="AH161" s="10"/>
      <c r="AI161" s="10"/>
      <c r="AJ161" s="10"/>
    </row>
    <row r="162" spans="1:36" ht="20.2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38"/>
      <c r="M162" s="38"/>
      <c r="N162" s="38"/>
      <c r="O162" s="38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39"/>
      <c r="AA162" s="39"/>
      <c r="AB162" s="92"/>
      <c r="AC162" s="39"/>
      <c r="AD162" s="10"/>
      <c r="AE162" s="10"/>
      <c r="AF162" s="10"/>
      <c r="AG162" s="10"/>
      <c r="AH162" s="10"/>
      <c r="AI162" s="10"/>
      <c r="AJ162" s="10"/>
    </row>
    <row r="163" spans="1:36" ht="20.2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38"/>
      <c r="M163" s="38"/>
      <c r="N163" s="38"/>
      <c r="O163" s="38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39"/>
      <c r="AA163" s="39"/>
      <c r="AB163" s="92"/>
      <c r="AC163" s="39"/>
      <c r="AD163" s="10"/>
      <c r="AE163" s="10"/>
      <c r="AF163" s="10"/>
      <c r="AG163" s="10"/>
      <c r="AH163" s="10"/>
      <c r="AI163" s="10"/>
      <c r="AJ163" s="10"/>
    </row>
    <row r="164" spans="1:36" ht="20.2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38"/>
      <c r="M164" s="38"/>
      <c r="N164" s="38"/>
      <c r="O164" s="38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39"/>
      <c r="AA164" s="39"/>
      <c r="AB164" s="92"/>
      <c r="AC164" s="39"/>
      <c r="AD164" s="10"/>
      <c r="AE164" s="10"/>
      <c r="AF164" s="10"/>
      <c r="AG164" s="10"/>
      <c r="AH164" s="10"/>
      <c r="AI164" s="10"/>
      <c r="AJ164" s="10"/>
    </row>
    <row r="165" spans="1:36" ht="20.2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38"/>
      <c r="M165" s="38"/>
      <c r="N165" s="38"/>
      <c r="O165" s="38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39"/>
      <c r="AA165" s="39"/>
      <c r="AB165" s="92"/>
      <c r="AC165" s="39"/>
      <c r="AD165" s="10"/>
      <c r="AE165" s="10"/>
      <c r="AF165" s="10"/>
      <c r="AG165" s="10"/>
      <c r="AH165" s="10"/>
      <c r="AI165" s="10"/>
      <c r="AJ165" s="10"/>
    </row>
    <row r="166" spans="1:36" ht="20.2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38"/>
      <c r="M166" s="38"/>
      <c r="N166" s="38"/>
      <c r="O166" s="38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39"/>
      <c r="AA166" s="39"/>
      <c r="AB166" s="92"/>
      <c r="AC166" s="39"/>
      <c r="AD166" s="10"/>
      <c r="AE166" s="10"/>
      <c r="AF166" s="10"/>
      <c r="AG166" s="10"/>
      <c r="AH166" s="10"/>
      <c r="AI166" s="10"/>
      <c r="AJ166" s="10"/>
    </row>
    <row r="167" spans="1:36" ht="20.2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38"/>
      <c r="M167" s="38"/>
      <c r="N167" s="38"/>
      <c r="O167" s="38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39"/>
      <c r="AA167" s="39"/>
      <c r="AB167" s="92"/>
      <c r="AC167" s="39"/>
      <c r="AD167" s="10"/>
      <c r="AE167" s="10"/>
      <c r="AF167" s="10"/>
      <c r="AG167" s="10"/>
      <c r="AH167" s="10"/>
      <c r="AI167" s="10"/>
      <c r="AJ167" s="10"/>
    </row>
    <row r="168" spans="1:36" ht="20.2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38"/>
      <c r="M168" s="38"/>
      <c r="N168" s="38"/>
      <c r="O168" s="38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39"/>
      <c r="AA168" s="39"/>
      <c r="AB168" s="92"/>
      <c r="AC168" s="39"/>
      <c r="AD168" s="10"/>
      <c r="AE168" s="10"/>
      <c r="AF168" s="10"/>
      <c r="AG168" s="10"/>
      <c r="AH168" s="10"/>
      <c r="AI168" s="10"/>
      <c r="AJ168" s="10"/>
    </row>
    <row r="169" spans="1:36" ht="20.2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38"/>
      <c r="M169" s="38"/>
      <c r="N169" s="38"/>
      <c r="O169" s="38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39"/>
      <c r="AA169" s="39"/>
      <c r="AB169" s="92"/>
      <c r="AC169" s="39"/>
      <c r="AD169" s="10"/>
      <c r="AE169" s="10"/>
      <c r="AF169" s="10"/>
      <c r="AG169" s="10"/>
      <c r="AH169" s="10"/>
      <c r="AI169" s="10"/>
      <c r="AJ169" s="10"/>
    </row>
    <row r="170" spans="1:36" ht="20.2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38"/>
      <c r="M170" s="38"/>
      <c r="N170" s="38"/>
      <c r="O170" s="38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39"/>
      <c r="AA170" s="39"/>
      <c r="AB170" s="92"/>
      <c r="AC170" s="39"/>
      <c r="AD170" s="10"/>
      <c r="AE170" s="10"/>
      <c r="AF170" s="10"/>
      <c r="AG170" s="10"/>
      <c r="AH170" s="10"/>
      <c r="AI170" s="10"/>
      <c r="AJ170" s="10"/>
    </row>
    <row r="171" spans="1:36" ht="20.2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38"/>
      <c r="M171" s="38"/>
      <c r="N171" s="38"/>
      <c r="O171" s="38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39"/>
      <c r="AA171" s="39"/>
      <c r="AB171" s="92"/>
      <c r="AC171" s="39"/>
      <c r="AD171" s="10"/>
      <c r="AE171" s="10"/>
      <c r="AF171" s="10"/>
      <c r="AG171" s="10"/>
      <c r="AH171" s="10"/>
      <c r="AI171" s="10"/>
      <c r="AJ171" s="10"/>
    </row>
    <row r="172" spans="1:36" ht="20.2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38"/>
      <c r="M172" s="38"/>
      <c r="N172" s="38"/>
      <c r="O172" s="38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39"/>
      <c r="AA172" s="39"/>
      <c r="AB172" s="92"/>
      <c r="AC172" s="39"/>
      <c r="AD172" s="10"/>
      <c r="AE172" s="10"/>
      <c r="AF172" s="10"/>
      <c r="AG172" s="10"/>
      <c r="AH172" s="10"/>
      <c r="AI172" s="10"/>
      <c r="AJ172" s="10"/>
    </row>
    <row r="173" spans="1:36" ht="20.2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38"/>
      <c r="M173" s="38"/>
      <c r="N173" s="38"/>
      <c r="O173" s="38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39"/>
      <c r="AA173" s="39"/>
      <c r="AB173" s="92"/>
      <c r="AC173" s="39"/>
      <c r="AD173" s="10"/>
      <c r="AE173" s="10"/>
      <c r="AF173" s="10"/>
      <c r="AG173" s="10"/>
      <c r="AH173" s="10"/>
      <c r="AI173" s="10"/>
      <c r="AJ173" s="10"/>
    </row>
    <row r="174" spans="1:36" ht="20.2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38"/>
      <c r="M174" s="38"/>
      <c r="N174" s="38"/>
      <c r="O174" s="38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39"/>
      <c r="AA174" s="39"/>
      <c r="AB174" s="92"/>
      <c r="AC174" s="39"/>
      <c r="AD174" s="10"/>
      <c r="AE174" s="10"/>
      <c r="AF174" s="10"/>
      <c r="AG174" s="10"/>
      <c r="AH174" s="10"/>
      <c r="AI174" s="10"/>
      <c r="AJ174" s="10"/>
    </row>
    <row r="175" spans="1:36" ht="20.2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38"/>
      <c r="M175" s="38"/>
      <c r="N175" s="38"/>
      <c r="O175" s="38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39"/>
      <c r="AA175" s="39"/>
      <c r="AB175" s="92"/>
      <c r="AC175" s="39"/>
      <c r="AD175" s="10"/>
      <c r="AE175" s="10"/>
      <c r="AF175" s="10"/>
      <c r="AG175" s="10"/>
      <c r="AH175" s="10"/>
      <c r="AI175" s="10"/>
      <c r="AJ175" s="10"/>
    </row>
    <row r="176" spans="1:36" ht="20.2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38"/>
      <c r="M176" s="38"/>
      <c r="N176" s="38"/>
      <c r="O176" s="38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39"/>
      <c r="AA176" s="39"/>
      <c r="AB176" s="92"/>
      <c r="AC176" s="39"/>
      <c r="AD176" s="10"/>
      <c r="AE176" s="10"/>
      <c r="AF176" s="10"/>
      <c r="AG176" s="10"/>
      <c r="AH176" s="10"/>
      <c r="AI176" s="10"/>
      <c r="AJ176" s="10"/>
    </row>
    <row r="177" spans="1:36" ht="20.2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38"/>
      <c r="M177" s="38"/>
      <c r="N177" s="38"/>
      <c r="O177" s="38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39"/>
      <c r="AA177" s="39"/>
      <c r="AB177" s="92"/>
      <c r="AC177" s="39"/>
      <c r="AD177" s="10"/>
      <c r="AE177" s="10"/>
      <c r="AF177" s="10"/>
      <c r="AG177" s="10"/>
      <c r="AH177" s="10"/>
      <c r="AI177" s="10"/>
      <c r="AJ177" s="10"/>
    </row>
    <row r="178" spans="1:36" ht="20.2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38"/>
      <c r="M178" s="38"/>
      <c r="N178" s="38"/>
      <c r="O178" s="38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39"/>
      <c r="AA178" s="39"/>
      <c r="AB178" s="92"/>
      <c r="AC178" s="39"/>
      <c r="AD178" s="10"/>
      <c r="AE178" s="10"/>
      <c r="AF178" s="10"/>
      <c r="AG178" s="10"/>
      <c r="AH178" s="10"/>
      <c r="AI178" s="10"/>
      <c r="AJ178" s="10"/>
    </row>
    <row r="179" spans="1:36" ht="20.2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38"/>
      <c r="M179" s="38"/>
      <c r="N179" s="38"/>
      <c r="O179" s="38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39"/>
      <c r="AA179" s="39"/>
      <c r="AB179" s="92"/>
      <c r="AC179" s="39"/>
      <c r="AD179" s="10"/>
      <c r="AE179" s="10"/>
      <c r="AF179" s="10"/>
      <c r="AG179" s="10"/>
      <c r="AH179" s="10"/>
      <c r="AI179" s="10"/>
      <c r="AJ179" s="10"/>
    </row>
    <row r="180" spans="1:36" ht="20.2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38"/>
      <c r="M180" s="38"/>
      <c r="N180" s="38"/>
      <c r="O180" s="38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39"/>
      <c r="AA180" s="39"/>
      <c r="AB180" s="92"/>
      <c r="AC180" s="39"/>
      <c r="AD180" s="10"/>
      <c r="AE180" s="10"/>
      <c r="AF180" s="10"/>
      <c r="AG180" s="10"/>
      <c r="AH180" s="10"/>
      <c r="AI180" s="10"/>
      <c r="AJ180" s="10"/>
    </row>
    <row r="181" spans="1:36" ht="20.2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38"/>
      <c r="M181" s="38"/>
      <c r="N181" s="38"/>
      <c r="O181" s="38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39"/>
      <c r="AA181" s="39"/>
      <c r="AB181" s="92"/>
      <c r="AC181" s="39"/>
      <c r="AD181" s="10"/>
      <c r="AE181" s="10"/>
      <c r="AF181" s="10"/>
      <c r="AG181" s="10"/>
      <c r="AH181" s="10"/>
      <c r="AI181" s="10"/>
      <c r="AJ181" s="10"/>
    </row>
    <row r="182" spans="1:36" ht="20.2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38"/>
      <c r="M182" s="38"/>
      <c r="N182" s="38"/>
      <c r="O182" s="38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39"/>
      <c r="AA182" s="39"/>
      <c r="AB182" s="92"/>
      <c r="AC182" s="39"/>
      <c r="AD182" s="10"/>
      <c r="AE182" s="10"/>
      <c r="AF182" s="10"/>
      <c r="AG182" s="10"/>
      <c r="AH182" s="10"/>
      <c r="AI182" s="10"/>
      <c r="AJ182" s="10"/>
    </row>
    <row r="183" spans="1:36" ht="20.2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38"/>
      <c r="M183" s="38"/>
      <c r="N183" s="38"/>
      <c r="O183" s="38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39"/>
      <c r="AA183" s="39"/>
      <c r="AB183" s="92"/>
      <c r="AC183" s="39"/>
      <c r="AD183" s="10"/>
      <c r="AE183" s="10"/>
      <c r="AF183" s="10"/>
      <c r="AG183" s="10"/>
      <c r="AH183" s="10"/>
      <c r="AI183" s="10"/>
      <c r="AJ183" s="10"/>
    </row>
    <row r="184" spans="1:36" ht="20.2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38"/>
      <c r="M184" s="38"/>
      <c r="N184" s="38"/>
      <c r="O184" s="38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39"/>
      <c r="AA184" s="39"/>
      <c r="AB184" s="92"/>
      <c r="AC184" s="39"/>
      <c r="AD184" s="10"/>
      <c r="AE184" s="10"/>
      <c r="AF184" s="10"/>
      <c r="AG184" s="10"/>
      <c r="AH184" s="10"/>
      <c r="AI184" s="10"/>
      <c r="AJ184" s="10"/>
    </row>
    <row r="185" spans="1:36" ht="20.2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38"/>
      <c r="M185" s="38"/>
      <c r="N185" s="38"/>
      <c r="O185" s="38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39"/>
      <c r="AA185" s="39"/>
      <c r="AB185" s="92"/>
      <c r="AC185" s="39"/>
      <c r="AD185" s="10"/>
      <c r="AE185" s="10"/>
      <c r="AF185" s="10"/>
      <c r="AG185" s="10"/>
      <c r="AH185" s="10"/>
      <c r="AI185" s="10"/>
      <c r="AJ185" s="10"/>
    </row>
    <row r="186" spans="1:36" ht="20.2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38"/>
      <c r="M186" s="38"/>
      <c r="N186" s="38"/>
      <c r="O186" s="38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39"/>
      <c r="AA186" s="39"/>
      <c r="AB186" s="92"/>
      <c r="AC186" s="39"/>
      <c r="AD186" s="10"/>
      <c r="AE186" s="10"/>
      <c r="AF186" s="10"/>
      <c r="AG186" s="10"/>
      <c r="AH186" s="10"/>
      <c r="AI186" s="10"/>
      <c r="AJ186" s="10"/>
    </row>
    <row r="187" spans="1:36" ht="20.2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38"/>
      <c r="M187" s="38"/>
      <c r="N187" s="38"/>
      <c r="O187" s="38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39"/>
      <c r="AA187" s="39"/>
      <c r="AB187" s="92"/>
      <c r="AC187" s="39"/>
      <c r="AD187" s="10"/>
      <c r="AE187" s="10"/>
      <c r="AF187" s="10"/>
      <c r="AG187" s="10"/>
      <c r="AH187" s="10"/>
      <c r="AI187" s="10"/>
      <c r="AJ187" s="10"/>
    </row>
    <row r="188" spans="1:36" ht="20.2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38"/>
      <c r="M188" s="38"/>
      <c r="N188" s="38"/>
      <c r="O188" s="38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39"/>
      <c r="AA188" s="39"/>
      <c r="AB188" s="92"/>
      <c r="AC188" s="39"/>
      <c r="AD188" s="10"/>
      <c r="AE188" s="10"/>
      <c r="AF188" s="10"/>
      <c r="AG188" s="10"/>
      <c r="AH188" s="10"/>
      <c r="AI188" s="10"/>
      <c r="AJ188" s="10"/>
    </row>
    <row r="189" spans="1:36" ht="20.2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38"/>
      <c r="M189" s="38"/>
      <c r="N189" s="38"/>
      <c r="O189" s="38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39"/>
      <c r="AA189" s="39"/>
      <c r="AB189" s="92"/>
      <c r="AC189" s="39"/>
      <c r="AD189" s="10"/>
      <c r="AE189" s="10"/>
      <c r="AF189" s="10"/>
      <c r="AG189" s="10"/>
      <c r="AH189" s="10"/>
      <c r="AI189" s="10"/>
      <c r="AJ189" s="10"/>
    </row>
    <row r="190" spans="1:36" ht="20.2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38"/>
      <c r="M190" s="38"/>
      <c r="N190" s="38"/>
      <c r="O190" s="38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39"/>
      <c r="AA190" s="39"/>
      <c r="AB190" s="92"/>
      <c r="AC190" s="39"/>
      <c r="AD190" s="10"/>
      <c r="AE190" s="10"/>
      <c r="AF190" s="10"/>
      <c r="AG190" s="10"/>
      <c r="AH190" s="10"/>
      <c r="AI190" s="10"/>
      <c r="AJ190" s="10"/>
    </row>
    <row r="191" spans="1:36" ht="20.2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38"/>
      <c r="M191" s="38"/>
      <c r="N191" s="38"/>
      <c r="O191" s="38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39"/>
      <c r="AA191" s="39"/>
      <c r="AB191" s="92"/>
      <c r="AC191" s="39"/>
      <c r="AD191" s="10"/>
      <c r="AE191" s="10"/>
      <c r="AF191" s="10"/>
      <c r="AG191" s="10"/>
      <c r="AH191" s="10"/>
      <c r="AI191" s="10"/>
      <c r="AJ191" s="10"/>
    </row>
    <row r="192" spans="1:36" ht="20.2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38"/>
      <c r="M192" s="38"/>
      <c r="N192" s="38"/>
      <c r="O192" s="38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39"/>
      <c r="AA192" s="39"/>
      <c r="AB192" s="92"/>
      <c r="AC192" s="39"/>
      <c r="AD192" s="10"/>
      <c r="AE192" s="10"/>
      <c r="AF192" s="10"/>
      <c r="AG192" s="10"/>
      <c r="AH192" s="10"/>
      <c r="AI192" s="10"/>
      <c r="AJ192" s="10"/>
    </row>
    <row r="193" spans="1:36" ht="20.2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38"/>
      <c r="M193" s="38"/>
      <c r="N193" s="38"/>
      <c r="O193" s="38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39"/>
      <c r="AA193" s="39"/>
      <c r="AB193" s="92"/>
      <c r="AC193" s="39"/>
      <c r="AD193" s="10"/>
      <c r="AE193" s="10"/>
      <c r="AF193" s="10"/>
      <c r="AG193" s="10"/>
      <c r="AH193" s="10"/>
      <c r="AI193" s="10"/>
      <c r="AJ193" s="10"/>
    </row>
    <row r="194" spans="1:36" ht="20.2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38"/>
      <c r="M194" s="38"/>
      <c r="N194" s="38"/>
      <c r="O194" s="38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39"/>
      <c r="AA194" s="39"/>
      <c r="AB194" s="92"/>
      <c r="AC194" s="39"/>
      <c r="AD194" s="10"/>
      <c r="AE194" s="10"/>
      <c r="AF194" s="10"/>
      <c r="AG194" s="10"/>
      <c r="AH194" s="10"/>
      <c r="AI194" s="10"/>
      <c r="AJ194" s="10"/>
    </row>
    <row r="195" spans="1:36" ht="20.2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38"/>
      <c r="M195" s="38"/>
      <c r="N195" s="38"/>
      <c r="O195" s="38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39"/>
      <c r="AA195" s="39"/>
      <c r="AB195" s="92"/>
      <c r="AC195" s="39"/>
      <c r="AD195" s="10"/>
      <c r="AE195" s="10"/>
      <c r="AF195" s="10"/>
      <c r="AG195" s="10"/>
      <c r="AH195" s="10"/>
      <c r="AI195" s="10"/>
      <c r="AJ195" s="10"/>
    </row>
    <row r="196" spans="1:36" ht="20.2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38"/>
      <c r="M196" s="38"/>
      <c r="N196" s="38"/>
      <c r="O196" s="38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39"/>
      <c r="AA196" s="39"/>
      <c r="AB196" s="92"/>
      <c r="AC196" s="39"/>
      <c r="AD196" s="10"/>
      <c r="AE196" s="10"/>
      <c r="AF196" s="10"/>
      <c r="AG196" s="10"/>
      <c r="AH196" s="10"/>
      <c r="AI196" s="10"/>
      <c r="AJ196" s="10"/>
    </row>
    <row r="197" spans="1:36" ht="20.2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38"/>
      <c r="M197" s="38"/>
      <c r="N197" s="38"/>
      <c r="O197" s="38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39"/>
      <c r="AA197" s="39"/>
      <c r="AB197" s="92"/>
      <c r="AC197" s="39"/>
      <c r="AD197" s="10"/>
      <c r="AE197" s="10"/>
      <c r="AF197" s="10"/>
      <c r="AG197" s="10"/>
      <c r="AH197" s="10"/>
      <c r="AI197" s="10"/>
      <c r="AJ197" s="10"/>
    </row>
    <row r="198" spans="1:36" ht="20.2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38"/>
      <c r="M198" s="38"/>
      <c r="N198" s="38"/>
      <c r="O198" s="38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39"/>
      <c r="AA198" s="39"/>
      <c r="AB198" s="92"/>
      <c r="AC198" s="39"/>
      <c r="AD198" s="10"/>
      <c r="AE198" s="10"/>
      <c r="AF198" s="10"/>
      <c r="AG198" s="10"/>
      <c r="AH198" s="10"/>
      <c r="AI198" s="10"/>
      <c r="AJ198" s="10"/>
    </row>
    <row r="199" spans="1:36" ht="20.2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38"/>
      <c r="M199" s="38"/>
      <c r="N199" s="38"/>
      <c r="O199" s="38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39"/>
      <c r="AA199" s="39"/>
      <c r="AB199" s="92"/>
      <c r="AC199" s="39"/>
      <c r="AD199" s="10"/>
      <c r="AE199" s="10"/>
      <c r="AF199" s="10"/>
      <c r="AG199" s="10"/>
      <c r="AH199" s="10"/>
      <c r="AI199" s="10"/>
      <c r="AJ199" s="10"/>
    </row>
    <row r="200" spans="1:36" ht="20.2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38"/>
      <c r="M200" s="38"/>
      <c r="N200" s="38"/>
      <c r="O200" s="38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39"/>
      <c r="AA200" s="39"/>
      <c r="AB200" s="92"/>
      <c r="AC200" s="39"/>
      <c r="AD200" s="10"/>
      <c r="AE200" s="10"/>
      <c r="AF200" s="10"/>
      <c r="AG200" s="10"/>
      <c r="AH200" s="10"/>
      <c r="AI200" s="10"/>
      <c r="AJ200" s="10"/>
    </row>
    <row r="201" spans="1:36" ht="20.2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38"/>
      <c r="M201" s="38"/>
      <c r="N201" s="38"/>
      <c r="O201" s="38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39"/>
      <c r="AA201" s="39"/>
      <c r="AB201" s="92"/>
      <c r="AC201" s="39"/>
      <c r="AD201" s="10"/>
      <c r="AE201" s="10"/>
      <c r="AF201" s="10"/>
      <c r="AG201" s="10"/>
      <c r="AH201" s="10"/>
      <c r="AI201" s="10"/>
      <c r="AJ201" s="10"/>
    </row>
    <row r="202" spans="1:36" ht="20.2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38"/>
      <c r="M202" s="38"/>
      <c r="N202" s="38"/>
      <c r="O202" s="38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39"/>
      <c r="AA202" s="39"/>
      <c r="AB202" s="92"/>
      <c r="AC202" s="39"/>
      <c r="AD202" s="10"/>
      <c r="AE202" s="10"/>
      <c r="AF202" s="10"/>
      <c r="AG202" s="10"/>
      <c r="AH202" s="10"/>
      <c r="AI202" s="10"/>
      <c r="AJ202" s="10"/>
    </row>
    <row r="203" spans="1:36" ht="20.2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38"/>
      <c r="M203" s="38"/>
      <c r="N203" s="38"/>
      <c r="O203" s="38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39"/>
      <c r="AA203" s="39"/>
      <c r="AB203" s="92"/>
      <c r="AC203" s="39"/>
      <c r="AD203" s="10"/>
      <c r="AE203" s="10"/>
      <c r="AF203" s="10"/>
      <c r="AG203" s="10"/>
      <c r="AH203" s="10"/>
      <c r="AI203" s="10"/>
      <c r="AJ203" s="10"/>
    </row>
    <row r="204" spans="1:36" ht="20.2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38"/>
      <c r="M204" s="38"/>
      <c r="N204" s="38"/>
      <c r="O204" s="38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39"/>
      <c r="AA204" s="39"/>
      <c r="AB204" s="92"/>
      <c r="AC204" s="39"/>
      <c r="AD204" s="10"/>
      <c r="AE204" s="10"/>
      <c r="AF204" s="10"/>
      <c r="AG204" s="10"/>
      <c r="AH204" s="10"/>
      <c r="AI204" s="10"/>
      <c r="AJ204" s="10"/>
    </row>
    <row r="205" spans="1:36" ht="20.2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38"/>
      <c r="M205" s="38"/>
      <c r="N205" s="38"/>
      <c r="O205" s="38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39"/>
      <c r="AA205" s="39"/>
      <c r="AB205" s="92"/>
      <c r="AC205" s="39"/>
      <c r="AD205" s="10"/>
      <c r="AE205" s="10"/>
      <c r="AF205" s="10"/>
      <c r="AG205" s="10"/>
      <c r="AH205" s="10"/>
      <c r="AI205" s="10"/>
      <c r="AJ205" s="10"/>
    </row>
    <row r="206" spans="1:36" ht="20.2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38"/>
      <c r="M206" s="38"/>
      <c r="N206" s="38"/>
      <c r="O206" s="38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39"/>
      <c r="AA206" s="39"/>
      <c r="AB206" s="92"/>
      <c r="AC206" s="39"/>
      <c r="AD206" s="10"/>
      <c r="AE206" s="10"/>
      <c r="AF206" s="10"/>
      <c r="AG206" s="10"/>
      <c r="AH206" s="10"/>
      <c r="AI206" s="10"/>
      <c r="AJ206" s="10"/>
    </row>
    <row r="207" spans="1:36" ht="20.2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38"/>
      <c r="M207" s="38"/>
      <c r="N207" s="38"/>
      <c r="O207" s="38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39"/>
      <c r="AA207" s="39"/>
      <c r="AB207" s="92"/>
      <c r="AC207" s="39"/>
      <c r="AD207" s="10"/>
      <c r="AE207" s="10"/>
      <c r="AF207" s="10"/>
      <c r="AG207" s="10"/>
      <c r="AH207" s="10"/>
      <c r="AI207" s="10"/>
      <c r="AJ207" s="10"/>
    </row>
    <row r="208" spans="1:36" ht="20.2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38"/>
      <c r="M208" s="38"/>
      <c r="N208" s="38"/>
      <c r="O208" s="38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39"/>
      <c r="AA208" s="39"/>
      <c r="AB208" s="92"/>
      <c r="AC208" s="39"/>
      <c r="AD208" s="10"/>
      <c r="AE208" s="10"/>
      <c r="AF208" s="10"/>
      <c r="AG208" s="10"/>
      <c r="AH208" s="10"/>
      <c r="AI208" s="10"/>
      <c r="AJ208" s="10"/>
    </row>
    <row r="209" spans="1:36" ht="20.2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38"/>
      <c r="M209" s="38"/>
      <c r="N209" s="38"/>
      <c r="O209" s="38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39"/>
      <c r="AA209" s="39"/>
      <c r="AB209" s="92"/>
      <c r="AC209" s="39"/>
      <c r="AD209" s="10"/>
      <c r="AE209" s="10"/>
      <c r="AF209" s="10"/>
      <c r="AG209" s="10"/>
      <c r="AH209" s="10"/>
      <c r="AI209" s="10"/>
      <c r="AJ209" s="10"/>
    </row>
    <row r="210" spans="1:36" ht="20.2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38"/>
      <c r="M210" s="38"/>
      <c r="N210" s="38"/>
      <c r="O210" s="38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39"/>
      <c r="AA210" s="39"/>
      <c r="AB210" s="92"/>
      <c r="AC210" s="39"/>
      <c r="AD210" s="10"/>
      <c r="AE210" s="10"/>
      <c r="AF210" s="10"/>
      <c r="AG210" s="10"/>
      <c r="AH210" s="10"/>
      <c r="AI210" s="10"/>
      <c r="AJ210" s="10"/>
    </row>
    <row r="211" spans="1:36" ht="20.2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38"/>
      <c r="M211" s="38"/>
      <c r="N211" s="38"/>
      <c r="O211" s="38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39"/>
      <c r="AA211" s="39"/>
      <c r="AB211" s="92"/>
      <c r="AC211" s="39"/>
      <c r="AD211" s="10"/>
      <c r="AE211" s="10"/>
      <c r="AF211" s="10"/>
      <c r="AG211" s="10"/>
      <c r="AH211" s="10"/>
      <c r="AI211" s="10"/>
      <c r="AJ211" s="10"/>
    </row>
    <row r="212" spans="1:36" ht="20.2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38"/>
      <c r="M212" s="38"/>
      <c r="N212" s="38"/>
      <c r="O212" s="38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39"/>
      <c r="AA212" s="39"/>
      <c r="AB212" s="92"/>
      <c r="AC212" s="39"/>
      <c r="AD212" s="10"/>
      <c r="AE212" s="10"/>
      <c r="AF212" s="10"/>
      <c r="AG212" s="10"/>
      <c r="AH212" s="10"/>
      <c r="AI212" s="10"/>
      <c r="AJ212" s="10"/>
    </row>
    <row r="213" spans="1:36" ht="20.2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38"/>
      <c r="M213" s="38"/>
      <c r="N213" s="38"/>
      <c r="O213" s="38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39"/>
      <c r="AA213" s="39"/>
      <c r="AB213" s="92"/>
      <c r="AC213" s="39"/>
      <c r="AD213" s="10"/>
      <c r="AE213" s="10"/>
      <c r="AF213" s="10"/>
      <c r="AG213" s="10"/>
      <c r="AH213" s="10"/>
      <c r="AI213" s="10"/>
      <c r="AJ213" s="10"/>
    </row>
    <row r="214" spans="1:36" ht="20.2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38"/>
      <c r="M214" s="38"/>
      <c r="N214" s="38"/>
      <c r="O214" s="38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39"/>
      <c r="AA214" s="39"/>
      <c r="AB214" s="92"/>
      <c r="AC214" s="39"/>
      <c r="AD214" s="10"/>
      <c r="AE214" s="10"/>
      <c r="AF214" s="10"/>
      <c r="AG214" s="10"/>
      <c r="AH214" s="10"/>
      <c r="AI214" s="10"/>
      <c r="AJ214" s="10"/>
    </row>
    <row r="215" spans="1:36" ht="20.2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38"/>
      <c r="M215" s="38"/>
      <c r="N215" s="38"/>
      <c r="O215" s="38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39"/>
      <c r="AA215" s="39"/>
      <c r="AB215" s="92"/>
      <c r="AC215" s="39"/>
      <c r="AD215" s="10"/>
      <c r="AE215" s="10"/>
      <c r="AF215" s="10"/>
      <c r="AG215" s="10"/>
      <c r="AH215" s="10"/>
      <c r="AI215" s="10"/>
      <c r="AJ215" s="10"/>
    </row>
    <row r="216" spans="1:36" ht="20.2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38"/>
      <c r="M216" s="38"/>
      <c r="N216" s="38"/>
      <c r="O216" s="38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39"/>
      <c r="AA216" s="39"/>
      <c r="AB216" s="92"/>
      <c r="AC216" s="39"/>
      <c r="AD216" s="10"/>
      <c r="AE216" s="10"/>
      <c r="AF216" s="10"/>
      <c r="AG216" s="10"/>
      <c r="AH216" s="10"/>
      <c r="AI216" s="10"/>
      <c r="AJ216" s="10"/>
    </row>
    <row r="217" spans="1:36" ht="20.2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38"/>
      <c r="M217" s="38"/>
      <c r="N217" s="38"/>
      <c r="O217" s="38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39"/>
      <c r="AA217" s="39"/>
      <c r="AB217" s="92"/>
      <c r="AC217" s="39"/>
      <c r="AD217" s="10"/>
      <c r="AE217" s="10"/>
      <c r="AF217" s="10"/>
      <c r="AG217" s="10"/>
      <c r="AH217" s="10"/>
      <c r="AI217" s="10"/>
      <c r="AJ217" s="10"/>
    </row>
    <row r="218" spans="1:36" ht="20.2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38"/>
      <c r="M218" s="38"/>
      <c r="N218" s="38"/>
      <c r="O218" s="38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39"/>
      <c r="AA218" s="39"/>
      <c r="AB218" s="92"/>
      <c r="AC218" s="39"/>
      <c r="AD218" s="10"/>
      <c r="AE218" s="10"/>
      <c r="AF218" s="10"/>
      <c r="AG218" s="10"/>
      <c r="AH218" s="10"/>
      <c r="AI218" s="10"/>
      <c r="AJ218" s="10"/>
    </row>
    <row r="219" spans="1:36" ht="20.2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38"/>
      <c r="M219" s="38"/>
      <c r="N219" s="38"/>
      <c r="O219" s="38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39"/>
      <c r="AA219" s="39"/>
      <c r="AB219" s="92"/>
      <c r="AC219" s="39"/>
      <c r="AD219" s="10"/>
      <c r="AE219" s="10"/>
      <c r="AF219" s="10"/>
      <c r="AG219" s="10"/>
      <c r="AH219" s="10"/>
      <c r="AI219" s="10"/>
      <c r="AJ219" s="10"/>
    </row>
    <row r="220" spans="1:36" ht="20.2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38"/>
      <c r="M220" s="38"/>
      <c r="N220" s="38"/>
      <c r="O220" s="38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39"/>
      <c r="AA220" s="39"/>
      <c r="AB220" s="92"/>
      <c r="AC220" s="39"/>
      <c r="AD220" s="10"/>
      <c r="AE220" s="10"/>
      <c r="AF220" s="10"/>
      <c r="AG220" s="10"/>
      <c r="AH220" s="10"/>
      <c r="AI220" s="10"/>
      <c r="AJ220" s="10"/>
    </row>
    <row r="221" spans="1:36" ht="20.2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38"/>
      <c r="M221" s="38"/>
      <c r="N221" s="38"/>
      <c r="O221" s="38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39"/>
      <c r="AA221" s="39"/>
      <c r="AB221" s="92"/>
      <c r="AC221" s="39"/>
      <c r="AD221" s="10"/>
      <c r="AE221" s="10"/>
      <c r="AF221" s="10"/>
      <c r="AG221" s="10"/>
      <c r="AH221" s="10"/>
      <c r="AI221" s="10"/>
      <c r="AJ221" s="10"/>
    </row>
    <row r="222" spans="1:36" ht="20.2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38"/>
      <c r="M222" s="38"/>
      <c r="N222" s="38"/>
      <c r="O222" s="38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39"/>
      <c r="AA222" s="39"/>
      <c r="AB222" s="92"/>
      <c r="AC222" s="39"/>
      <c r="AD222" s="10"/>
      <c r="AE222" s="10"/>
      <c r="AF222" s="10"/>
      <c r="AG222" s="10"/>
      <c r="AH222" s="10"/>
      <c r="AI222" s="10"/>
      <c r="AJ222" s="10"/>
    </row>
    <row r="223" spans="1:36" ht="20.2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38"/>
      <c r="M223" s="38"/>
      <c r="N223" s="38"/>
      <c r="O223" s="38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39"/>
      <c r="AA223" s="39"/>
      <c r="AB223" s="92"/>
      <c r="AC223" s="39"/>
      <c r="AD223" s="10"/>
      <c r="AE223" s="10"/>
      <c r="AF223" s="10"/>
      <c r="AG223" s="10"/>
      <c r="AH223" s="10"/>
      <c r="AI223" s="10"/>
      <c r="AJ223" s="10"/>
    </row>
    <row r="224" spans="1:36" ht="20.2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38"/>
      <c r="M224" s="38"/>
      <c r="N224" s="38"/>
      <c r="O224" s="38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39"/>
      <c r="AA224" s="39"/>
      <c r="AB224" s="92"/>
      <c r="AC224" s="39"/>
      <c r="AD224" s="10"/>
      <c r="AE224" s="10"/>
      <c r="AF224" s="10"/>
      <c r="AG224" s="10"/>
      <c r="AH224" s="10"/>
      <c r="AI224" s="10"/>
      <c r="AJ224" s="10"/>
    </row>
    <row r="225" spans="1:36" ht="20.2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38"/>
      <c r="M225" s="38"/>
      <c r="N225" s="38"/>
      <c r="O225" s="38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39"/>
      <c r="AA225" s="39"/>
      <c r="AB225" s="92"/>
      <c r="AC225" s="39"/>
      <c r="AD225" s="10"/>
      <c r="AE225" s="10"/>
      <c r="AF225" s="10"/>
      <c r="AG225" s="10"/>
      <c r="AH225" s="10"/>
      <c r="AI225" s="10"/>
      <c r="AJ225" s="10"/>
    </row>
    <row r="226" spans="1:36" ht="20.2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38"/>
      <c r="M226" s="38"/>
      <c r="N226" s="38"/>
      <c r="O226" s="38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39"/>
      <c r="AA226" s="39"/>
      <c r="AB226" s="92"/>
      <c r="AC226" s="39"/>
      <c r="AD226" s="10"/>
      <c r="AE226" s="10"/>
      <c r="AF226" s="10"/>
      <c r="AG226" s="10"/>
      <c r="AH226" s="10"/>
      <c r="AI226" s="10"/>
      <c r="AJ226" s="10"/>
    </row>
    <row r="227" spans="1:36" ht="20.2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38"/>
      <c r="M227" s="38"/>
      <c r="N227" s="38"/>
      <c r="O227" s="38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39"/>
      <c r="AA227" s="39"/>
      <c r="AB227" s="92"/>
      <c r="AC227" s="39"/>
      <c r="AD227" s="10"/>
      <c r="AE227" s="10"/>
      <c r="AF227" s="10"/>
      <c r="AG227" s="10"/>
      <c r="AH227" s="10"/>
      <c r="AI227" s="10"/>
      <c r="AJ227" s="10"/>
    </row>
    <row r="228" spans="1:36" ht="20.2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38"/>
      <c r="M228" s="38"/>
      <c r="N228" s="38"/>
      <c r="O228" s="38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39"/>
      <c r="AA228" s="39"/>
      <c r="AB228" s="92"/>
      <c r="AC228" s="39"/>
      <c r="AD228" s="10"/>
      <c r="AE228" s="10"/>
      <c r="AF228" s="10"/>
      <c r="AG228" s="10"/>
      <c r="AH228" s="10"/>
      <c r="AI228" s="10"/>
      <c r="AJ228" s="10"/>
    </row>
    <row r="229" spans="1:36" ht="20.2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38"/>
      <c r="M229" s="38"/>
      <c r="N229" s="38"/>
      <c r="O229" s="38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39"/>
      <c r="AA229" s="39"/>
      <c r="AB229" s="92"/>
      <c r="AC229" s="39"/>
      <c r="AD229" s="10"/>
      <c r="AE229" s="10"/>
      <c r="AF229" s="10"/>
      <c r="AG229" s="10"/>
      <c r="AH229" s="10"/>
      <c r="AI229" s="10"/>
      <c r="AJ229" s="10"/>
    </row>
    <row r="230" spans="1:36" ht="20.2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38"/>
      <c r="M230" s="38"/>
      <c r="N230" s="38"/>
      <c r="O230" s="38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39"/>
      <c r="AA230" s="39"/>
      <c r="AB230" s="92"/>
      <c r="AC230" s="39"/>
      <c r="AD230" s="10"/>
      <c r="AE230" s="10"/>
      <c r="AF230" s="10"/>
      <c r="AG230" s="10"/>
      <c r="AH230" s="10"/>
      <c r="AI230" s="10"/>
      <c r="AJ230" s="10"/>
    </row>
    <row r="231" spans="1:36" ht="20.2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38"/>
      <c r="M231" s="38"/>
      <c r="N231" s="38"/>
      <c r="O231" s="38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39"/>
      <c r="AA231" s="39"/>
      <c r="AB231" s="92"/>
      <c r="AC231" s="39"/>
      <c r="AD231" s="10"/>
      <c r="AE231" s="10"/>
      <c r="AF231" s="10"/>
      <c r="AG231" s="10"/>
      <c r="AH231" s="10"/>
      <c r="AI231" s="10"/>
      <c r="AJ231" s="10"/>
    </row>
    <row r="232" spans="1:36" ht="20.2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38"/>
      <c r="M232" s="38"/>
      <c r="N232" s="38"/>
      <c r="O232" s="38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39"/>
      <c r="AA232" s="39"/>
      <c r="AB232" s="92"/>
      <c r="AC232" s="39"/>
      <c r="AD232" s="10"/>
      <c r="AE232" s="10"/>
      <c r="AF232" s="10"/>
      <c r="AG232" s="10"/>
      <c r="AH232" s="10"/>
      <c r="AI232" s="10"/>
      <c r="AJ232" s="10"/>
    </row>
    <row r="233" spans="1:36" ht="20.2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38"/>
      <c r="M233" s="38"/>
      <c r="N233" s="38"/>
      <c r="O233" s="38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39"/>
      <c r="AA233" s="39"/>
      <c r="AB233" s="92"/>
      <c r="AC233" s="39"/>
      <c r="AD233" s="10"/>
      <c r="AE233" s="10"/>
      <c r="AF233" s="10"/>
      <c r="AG233" s="10"/>
      <c r="AH233" s="10"/>
      <c r="AI233" s="10"/>
      <c r="AJ233" s="10"/>
    </row>
    <row r="234" spans="1:36" ht="20.2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38"/>
      <c r="M234" s="38"/>
      <c r="N234" s="38"/>
      <c r="O234" s="38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39"/>
      <c r="AA234" s="39"/>
      <c r="AB234" s="92"/>
      <c r="AC234" s="39"/>
      <c r="AD234" s="10"/>
      <c r="AE234" s="10"/>
      <c r="AF234" s="10"/>
      <c r="AG234" s="10"/>
      <c r="AH234" s="10"/>
      <c r="AI234" s="10"/>
      <c r="AJ234" s="10"/>
    </row>
    <row r="235" spans="1:36" ht="20.2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38"/>
      <c r="M235" s="38"/>
      <c r="N235" s="38"/>
      <c r="O235" s="38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39"/>
      <c r="AA235" s="39"/>
      <c r="AB235" s="92"/>
      <c r="AC235" s="39"/>
      <c r="AD235" s="10"/>
      <c r="AE235" s="10"/>
      <c r="AF235" s="10"/>
      <c r="AG235" s="10"/>
      <c r="AH235" s="10"/>
      <c r="AI235" s="10"/>
      <c r="AJ235" s="10"/>
    </row>
    <row r="236" spans="1:36" ht="20.2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38"/>
      <c r="M236" s="38"/>
      <c r="N236" s="38"/>
      <c r="O236" s="38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39"/>
      <c r="AA236" s="39"/>
      <c r="AB236" s="92"/>
      <c r="AC236" s="39"/>
      <c r="AD236" s="10"/>
      <c r="AE236" s="10"/>
      <c r="AF236" s="10"/>
      <c r="AG236" s="10"/>
      <c r="AH236" s="10"/>
      <c r="AI236" s="10"/>
      <c r="AJ236" s="10"/>
    </row>
    <row r="237" spans="1:36" ht="20.2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38"/>
      <c r="M237" s="38"/>
      <c r="N237" s="38"/>
      <c r="O237" s="38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39"/>
      <c r="AA237" s="39"/>
      <c r="AB237" s="92"/>
      <c r="AC237" s="39"/>
      <c r="AD237" s="10"/>
      <c r="AE237" s="10"/>
      <c r="AF237" s="10"/>
      <c r="AG237" s="10"/>
      <c r="AH237" s="10"/>
      <c r="AI237" s="10"/>
      <c r="AJ237" s="10"/>
    </row>
    <row r="238" spans="1:36" ht="20.2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38"/>
      <c r="M238" s="38"/>
      <c r="N238" s="38"/>
      <c r="O238" s="38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39"/>
      <c r="AA238" s="39"/>
      <c r="AB238" s="92"/>
      <c r="AC238" s="39"/>
      <c r="AD238" s="10"/>
      <c r="AE238" s="10"/>
      <c r="AF238" s="10"/>
      <c r="AG238" s="10"/>
      <c r="AH238" s="10"/>
      <c r="AI238" s="10"/>
      <c r="AJ238" s="10"/>
    </row>
    <row r="239" spans="1:36" ht="20.2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38"/>
      <c r="M239" s="38"/>
      <c r="N239" s="38"/>
      <c r="O239" s="38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39"/>
      <c r="AA239" s="39"/>
      <c r="AB239" s="92"/>
      <c r="AC239" s="39"/>
      <c r="AD239" s="10"/>
      <c r="AE239" s="10"/>
      <c r="AF239" s="10"/>
      <c r="AG239" s="10"/>
      <c r="AH239" s="10"/>
      <c r="AI239" s="10"/>
      <c r="AJ239" s="10"/>
    </row>
    <row r="240" spans="1:36" ht="20.2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38"/>
      <c r="M240" s="38"/>
      <c r="N240" s="38"/>
      <c r="O240" s="38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39"/>
      <c r="AA240" s="39"/>
      <c r="AB240" s="92"/>
      <c r="AC240" s="39"/>
      <c r="AD240" s="10"/>
      <c r="AE240" s="10"/>
      <c r="AF240" s="10"/>
      <c r="AG240" s="10"/>
      <c r="AH240" s="10"/>
      <c r="AI240" s="10"/>
      <c r="AJ240" s="10"/>
    </row>
    <row r="241" spans="1:36" ht="20.2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38"/>
      <c r="M241" s="38"/>
      <c r="N241" s="38"/>
      <c r="O241" s="38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39"/>
      <c r="AA241" s="39"/>
      <c r="AB241" s="92"/>
      <c r="AC241" s="39"/>
      <c r="AD241" s="10"/>
      <c r="AE241" s="10"/>
      <c r="AF241" s="10"/>
      <c r="AG241" s="10"/>
      <c r="AH241" s="10"/>
      <c r="AI241" s="10"/>
      <c r="AJ241" s="10"/>
    </row>
    <row r="242" spans="1:36" ht="20.2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38"/>
      <c r="M242" s="38"/>
      <c r="N242" s="38"/>
      <c r="O242" s="38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39"/>
      <c r="AA242" s="39"/>
      <c r="AB242" s="92"/>
      <c r="AC242" s="39"/>
      <c r="AD242" s="10"/>
      <c r="AE242" s="10"/>
      <c r="AF242" s="10"/>
      <c r="AG242" s="10"/>
      <c r="AH242" s="10"/>
      <c r="AI242" s="10"/>
      <c r="AJ242" s="10"/>
    </row>
    <row r="243" spans="1:36" ht="20.2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38"/>
      <c r="M243" s="38"/>
      <c r="N243" s="38"/>
      <c r="O243" s="38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39"/>
      <c r="AA243" s="39"/>
      <c r="AB243" s="92"/>
      <c r="AC243" s="39"/>
      <c r="AD243" s="10"/>
      <c r="AE243" s="10"/>
      <c r="AF243" s="10"/>
      <c r="AG243" s="10"/>
      <c r="AH243" s="10"/>
      <c r="AI243" s="10"/>
      <c r="AJ243" s="10"/>
    </row>
    <row r="244" spans="1:36" ht="20.2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38"/>
      <c r="M244" s="38"/>
      <c r="N244" s="38"/>
      <c r="O244" s="38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39"/>
      <c r="AA244" s="39"/>
      <c r="AB244" s="92"/>
      <c r="AC244" s="39"/>
      <c r="AD244" s="10"/>
      <c r="AE244" s="10"/>
      <c r="AF244" s="10"/>
      <c r="AG244" s="10"/>
      <c r="AH244" s="10"/>
      <c r="AI244" s="10"/>
      <c r="AJ244" s="10"/>
    </row>
    <row r="245" spans="1:36" ht="20.2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38"/>
      <c r="M245" s="38"/>
      <c r="N245" s="38"/>
      <c r="O245" s="38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39"/>
      <c r="AA245" s="39"/>
      <c r="AB245" s="92"/>
      <c r="AC245" s="39"/>
      <c r="AD245" s="10"/>
      <c r="AE245" s="10"/>
      <c r="AF245" s="10"/>
      <c r="AG245" s="10"/>
      <c r="AH245" s="10"/>
      <c r="AI245" s="10"/>
      <c r="AJ245" s="10"/>
    </row>
    <row r="246" spans="1:36" ht="20.2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38"/>
      <c r="M246" s="38"/>
      <c r="N246" s="38"/>
      <c r="O246" s="38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39"/>
      <c r="AA246" s="39"/>
      <c r="AB246" s="92"/>
      <c r="AC246" s="39"/>
      <c r="AD246" s="10"/>
      <c r="AE246" s="10"/>
      <c r="AF246" s="10"/>
      <c r="AG246" s="10"/>
      <c r="AH246" s="10"/>
      <c r="AI246" s="10"/>
      <c r="AJ246" s="10"/>
    </row>
    <row r="247" spans="1:36" ht="20.2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38"/>
      <c r="M247" s="38"/>
      <c r="N247" s="38"/>
      <c r="O247" s="38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39"/>
      <c r="AA247" s="39"/>
      <c r="AB247" s="92"/>
      <c r="AC247" s="39"/>
      <c r="AD247" s="10"/>
      <c r="AE247" s="10"/>
      <c r="AF247" s="10"/>
      <c r="AG247" s="10"/>
      <c r="AH247" s="10"/>
      <c r="AI247" s="10"/>
      <c r="AJ247" s="10"/>
    </row>
    <row r="248" spans="1:36" ht="20.2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38"/>
      <c r="M248" s="38"/>
      <c r="N248" s="38"/>
      <c r="O248" s="38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39"/>
      <c r="AA248" s="39"/>
      <c r="AB248" s="92"/>
      <c r="AC248" s="39"/>
      <c r="AD248" s="10"/>
      <c r="AE248" s="10"/>
      <c r="AF248" s="10"/>
      <c r="AG248" s="10"/>
      <c r="AH248" s="10"/>
      <c r="AI248" s="10"/>
      <c r="AJ248" s="10"/>
    </row>
    <row r="249" spans="1:36" ht="20.2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38"/>
      <c r="M249" s="38"/>
      <c r="N249" s="38"/>
      <c r="O249" s="38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39"/>
      <c r="AA249" s="39"/>
      <c r="AB249" s="92"/>
      <c r="AC249" s="39"/>
      <c r="AD249" s="10"/>
      <c r="AE249" s="10"/>
      <c r="AF249" s="10"/>
      <c r="AG249" s="10"/>
      <c r="AH249" s="10"/>
      <c r="AI249" s="10"/>
      <c r="AJ249" s="10"/>
    </row>
    <row r="250" spans="1:36" ht="20.2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38"/>
      <c r="M250" s="38"/>
      <c r="N250" s="38"/>
      <c r="O250" s="38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39"/>
      <c r="AA250" s="39"/>
      <c r="AB250" s="92"/>
      <c r="AC250" s="39"/>
      <c r="AD250" s="10"/>
      <c r="AE250" s="10"/>
      <c r="AF250" s="10"/>
      <c r="AG250" s="10"/>
      <c r="AH250" s="10"/>
      <c r="AI250" s="10"/>
      <c r="AJ250" s="10"/>
    </row>
    <row r="251" spans="1:36" ht="20.2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38"/>
      <c r="M251" s="38"/>
      <c r="N251" s="38"/>
      <c r="O251" s="38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39"/>
      <c r="AA251" s="39"/>
      <c r="AB251" s="92"/>
      <c r="AC251" s="39"/>
      <c r="AD251" s="10"/>
      <c r="AE251" s="10"/>
      <c r="AF251" s="10"/>
      <c r="AG251" s="10"/>
      <c r="AH251" s="10"/>
      <c r="AI251" s="10"/>
      <c r="AJ251" s="10"/>
    </row>
    <row r="252" spans="1:36" ht="20.2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38"/>
      <c r="M252" s="38"/>
      <c r="N252" s="38"/>
      <c r="O252" s="38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39"/>
      <c r="AA252" s="39"/>
      <c r="AB252" s="92"/>
      <c r="AC252" s="39"/>
      <c r="AD252" s="10"/>
      <c r="AE252" s="10"/>
      <c r="AF252" s="10"/>
      <c r="AG252" s="10"/>
      <c r="AH252" s="10"/>
      <c r="AI252" s="10"/>
      <c r="AJ252" s="10"/>
    </row>
    <row r="253" spans="1:36" ht="20.2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38"/>
      <c r="M253" s="38"/>
      <c r="N253" s="38"/>
      <c r="O253" s="38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39"/>
      <c r="AA253" s="39"/>
      <c r="AB253" s="92"/>
      <c r="AC253" s="39"/>
      <c r="AD253" s="10"/>
      <c r="AE253" s="10"/>
      <c r="AF253" s="10"/>
      <c r="AG253" s="10"/>
      <c r="AH253" s="10"/>
      <c r="AI253" s="10"/>
      <c r="AJ253" s="10"/>
    </row>
    <row r="254" spans="1:36" ht="20.2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38"/>
      <c r="M254" s="38"/>
      <c r="N254" s="38"/>
      <c r="O254" s="38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39"/>
      <c r="AA254" s="39"/>
      <c r="AB254" s="92"/>
      <c r="AC254" s="39"/>
      <c r="AD254" s="10"/>
      <c r="AE254" s="10"/>
      <c r="AF254" s="10"/>
      <c r="AG254" s="10"/>
      <c r="AH254" s="10"/>
      <c r="AI254" s="10"/>
      <c r="AJ254" s="10"/>
    </row>
    <row r="255" spans="1:36" ht="20.2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38"/>
      <c r="M255" s="38"/>
      <c r="N255" s="38"/>
      <c r="O255" s="38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39"/>
      <c r="AA255" s="39"/>
      <c r="AB255" s="92"/>
      <c r="AC255" s="39"/>
      <c r="AD255" s="10"/>
      <c r="AE255" s="10"/>
      <c r="AF255" s="10"/>
      <c r="AG255" s="10"/>
      <c r="AH255" s="10"/>
      <c r="AI255" s="10"/>
      <c r="AJ255" s="10"/>
    </row>
    <row r="256" spans="1:36" ht="20.2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38"/>
      <c r="M256" s="38"/>
      <c r="N256" s="38"/>
      <c r="O256" s="38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39"/>
      <c r="AA256" s="39"/>
      <c r="AB256" s="92"/>
      <c r="AC256" s="39"/>
      <c r="AD256" s="10"/>
      <c r="AE256" s="10"/>
      <c r="AF256" s="10"/>
      <c r="AG256" s="10"/>
      <c r="AH256" s="10"/>
      <c r="AI256" s="10"/>
      <c r="AJ256" s="10"/>
    </row>
    <row r="257" spans="1:36" ht="20.2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38"/>
      <c r="M257" s="38"/>
      <c r="N257" s="38"/>
      <c r="O257" s="38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39"/>
      <c r="AA257" s="39"/>
      <c r="AB257" s="92"/>
      <c r="AC257" s="39"/>
      <c r="AD257" s="10"/>
      <c r="AE257" s="10"/>
      <c r="AF257" s="10"/>
      <c r="AG257" s="10"/>
      <c r="AH257" s="10"/>
      <c r="AI257" s="10"/>
      <c r="AJ257" s="10"/>
    </row>
    <row r="258" spans="1:36" ht="20.2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38"/>
      <c r="M258" s="38"/>
      <c r="N258" s="38"/>
      <c r="O258" s="38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39"/>
      <c r="AA258" s="39"/>
      <c r="AB258" s="92"/>
      <c r="AC258" s="39"/>
      <c r="AD258" s="10"/>
      <c r="AE258" s="10"/>
      <c r="AF258" s="10"/>
      <c r="AG258" s="10"/>
      <c r="AH258" s="10"/>
      <c r="AI258" s="10"/>
      <c r="AJ258" s="10"/>
    </row>
    <row r="259" spans="1:36" ht="20.2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38"/>
      <c r="M259" s="38"/>
      <c r="N259" s="38"/>
      <c r="O259" s="38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39"/>
      <c r="AA259" s="39"/>
      <c r="AB259" s="92"/>
      <c r="AC259" s="39"/>
      <c r="AD259" s="10"/>
      <c r="AE259" s="10"/>
      <c r="AF259" s="10"/>
      <c r="AG259" s="10"/>
      <c r="AH259" s="10"/>
      <c r="AI259" s="10"/>
      <c r="AJ259" s="10"/>
    </row>
    <row r="260" spans="1:36" ht="20.2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38"/>
      <c r="M260" s="38"/>
      <c r="N260" s="38"/>
      <c r="O260" s="38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39"/>
      <c r="AA260" s="39"/>
      <c r="AB260" s="92"/>
      <c r="AC260" s="39"/>
      <c r="AD260" s="10"/>
      <c r="AE260" s="10"/>
      <c r="AF260" s="10"/>
      <c r="AG260" s="10"/>
      <c r="AH260" s="10"/>
      <c r="AI260" s="10"/>
      <c r="AJ260" s="10"/>
    </row>
    <row r="261" spans="1:36" ht="20.2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38"/>
      <c r="M261" s="38"/>
      <c r="N261" s="38"/>
      <c r="O261" s="38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39"/>
      <c r="AA261" s="39"/>
      <c r="AB261" s="92"/>
      <c r="AC261" s="39"/>
      <c r="AD261" s="10"/>
      <c r="AE261" s="10"/>
      <c r="AF261" s="10"/>
      <c r="AG261" s="10"/>
      <c r="AH261" s="10"/>
      <c r="AI261" s="10"/>
      <c r="AJ261" s="10"/>
    </row>
    <row r="262" spans="1:36" ht="20.2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38"/>
      <c r="M262" s="38"/>
      <c r="N262" s="38"/>
      <c r="O262" s="38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39"/>
      <c r="AA262" s="39"/>
      <c r="AB262" s="92"/>
      <c r="AC262" s="39"/>
      <c r="AD262" s="10"/>
      <c r="AE262" s="10"/>
      <c r="AF262" s="10"/>
      <c r="AG262" s="10"/>
      <c r="AH262" s="10"/>
      <c r="AI262" s="10"/>
      <c r="AJ262" s="10"/>
    </row>
    <row r="263" spans="1:36" ht="20.2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38"/>
      <c r="M263" s="38"/>
      <c r="N263" s="38"/>
      <c r="O263" s="38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39"/>
      <c r="AA263" s="39"/>
      <c r="AB263" s="92"/>
      <c r="AC263" s="39"/>
      <c r="AD263" s="10"/>
      <c r="AE263" s="10"/>
      <c r="AF263" s="10"/>
      <c r="AG263" s="10"/>
      <c r="AH263" s="10"/>
      <c r="AI263" s="10"/>
      <c r="AJ263" s="10"/>
    </row>
    <row r="264" spans="1:36" ht="20.2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38"/>
      <c r="M264" s="38"/>
      <c r="N264" s="38"/>
      <c r="O264" s="38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39"/>
      <c r="AA264" s="39"/>
      <c r="AB264" s="92"/>
      <c r="AC264" s="39"/>
      <c r="AD264" s="10"/>
      <c r="AE264" s="10"/>
      <c r="AF264" s="10"/>
      <c r="AG264" s="10"/>
      <c r="AH264" s="10"/>
      <c r="AI264" s="10"/>
      <c r="AJ264" s="10"/>
    </row>
    <row r="265" spans="1:36" ht="20.2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38"/>
      <c r="M265" s="38"/>
      <c r="N265" s="38"/>
      <c r="O265" s="38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39"/>
      <c r="AA265" s="39"/>
      <c r="AB265" s="92"/>
      <c r="AC265" s="39"/>
      <c r="AD265" s="10"/>
      <c r="AE265" s="10"/>
      <c r="AF265" s="10"/>
      <c r="AG265" s="10"/>
      <c r="AH265" s="10"/>
      <c r="AI265" s="10"/>
      <c r="AJ265" s="10"/>
    </row>
    <row r="266" spans="1:36" ht="20.2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38"/>
      <c r="M266" s="38"/>
      <c r="N266" s="38"/>
      <c r="O266" s="38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39"/>
      <c r="AA266" s="39"/>
      <c r="AB266" s="92"/>
      <c r="AC266" s="39"/>
      <c r="AD266" s="10"/>
      <c r="AE266" s="10"/>
      <c r="AF266" s="10"/>
      <c r="AG266" s="10"/>
      <c r="AH266" s="10"/>
      <c r="AI266" s="10"/>
      <c r="AJ266" s="10"/>
    </row>
    <row r="267" spans="1:36" ht="20.2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38"/>
      <c r="M267" s="38"/>
      <c r="N267" s="38"/>
      <c r="O267" s="38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39"/>
      <c r="AA267" s="39"/>
      <c r="AB267" s="92"/>
      <c r="AC267" s="39"/>
      <c r="AD267" s="10"/>
      <c r="AE267" s="10"/>
      <c r="AF267" s="10"/>
      <c r="AG267" s="10"/>
      <c r="AH267" s="10"/>
      <c r="AI267" s="10"/>
      <c r="AJ267" s="10"/>
    </row>
    <row r="268" spans="1:36" ht="20.2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38"/>
      <c r="M268" s="38"/>
      <c r="N268" s="38"/>
      <c r="O268" s="38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39"/>
      <c r="AA268" s="39"/>
      <c r="AB268" s="92"/>
      <c r="AC268" s="39"/>
      <c r="AD268" s="10"/>
      <c r="AE268" s="10"/>
      <c r="AF268" s="10"/>
      <c r="AG268" s="10"/>
      <c r="AH268" s="10"/>
      <c r="AI268" s="10"/>
      <c r="AJ268" s="10"/>
    </row>
    <row r="269" spans="1:36" ht="20.2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38"/>
      <c r="M269" s="38"/>
      <c r="N269" s="38"/>
      <c r="O269" s="38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39"/>
      <c r="AA269" s="39"/>
      <c r="AB269" s="92"/>
      <c r="AC269" s="39"/>
      <c r="AD269" s="10"/>
      <c r="AE269" s="10"/>
      <c r="AF269" s="10"/>
      <c r="AG269" s="10"/>
      <c r="AH269" s="10"/>
      <c r="AI269" s="10"/>
      <c r="AJ269" s="10"/>
    </row>
    <row r="270" spans="1:36" ht="20.2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38"/>
      <c r="M270" s="38"/>
      <c r="N270" s="38"/>
      <c r="O270" s="38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39"/>
      <c r="AA270" s="39"/>
      <c r="AB270" s="92"/>
      <c r="AC270" s="39"/>
      <c r="AD270" s="10"/>
      <c r="AE270" s="10"/>
      <c r="AF270" s="10"/>
      <c r="AG270" s="10"/>
      <c r="AH270" s="10"/>
      <c r="AI270" s="10"/>
      <c r="AJ270" s="10"/>
    </row>
    <row r="271" spans="1:36" ht="20.2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38"/>
      <c r="M271" s="38"/>
      <c r="N271" s="38"/>
      <c r="O271" s="38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39"/>
      <c r="AA271" s="39"/>
      <c r="AB271" s="92"/>
      <c r="AC271" s="39"/>
      <c r="AD271" s="10"/>
      <c r="AE271" s="10"/>
      <c r="AF271" s="10"/>
      <c r="AG271" s="10"/>
      <c r="AH271" s="10"/>
      <c r="AI271" s="10"/>
      <c r="AJ271" s="10"/>
    </row>
    <row r="272" spans="1:36" ht="20.2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38"/>
      <c r="M272" s="38"/>
      <c r="N272" s="38"/>
      <c r="O272" s="38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39"/>
      <c r="AA272" s="39"/>
      <c r="AB272" s="92"/>
      <c r="AC272" s="39"/>
      <c r="AD272" s="10"/>
      <c r="AE272" s="10"/>
      <c r="AF272" s="10"/>
      <c r="AG272" s="10"/>
      <c r="AH272" s="10"/>
      <c r="AI272" s="10"/>
      <c r="AJ272" s="10"/>
    </row>
    <row r="273" spans="1:36" ht="20.2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38"/>
      <c r="M273" s="38"/>
      <c r="N273" s="38"/>
      <c r="O273" s="38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39"/>
      <c r="AA273" s="39"/>
      <c r="AB273" s="92"/>
      <c r="AC273" s="39"/>
      <c r="AD273" s="10"/>
      <c r="AE273" s="10"/>
      <c r="AF273" s="10"/>
      <c r="AG273" s="10"/>
      <c r="AH273" s="10"/>
      <c r="AI273" s="10"/>
      <c r="AJ273" s="10"/>
    </row>
    <row r="274" spans="1:36" ht="20.2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38"/>
      <c r="M274" s="38"/>
      <c r="N274" s="38"/>
      <c r="O274" s="38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39"/>
      <c r="AA274" s="39"/>
      <c r="AB274" s="92"/>
      <c r="AC274" s="39"/>
      <c r="AD274" s="10"/>
      <c r="AE274" s="10"/>
      <c r="AF274" s="10"/>
      <c r="AG274" s="10"/>
      <c r="AH274" s="10"/>
      <c r="AI274" s="10"/>
      <c r="AJ274" s="10"/>
    </row>
    <row r="275" spans="1:36" ht="20.2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38"/>
      <c r="M275" s="38"/>
      <c r="N275" s="38"/>
      <c r="O275" s="38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39"/>
      <c r="AA275" s="39"/>
      <c r="AB275" s="92"/>
      <c r="AC275" s="39"/>
      <c r="AD275" s="10"/>
      <c r="AE275" s="10"/>
      <c r="AF275" s="10"/>
      <c r="AG275" s="10"/>
      <c r="AH275" s="10"/>
      <c r="AI275" s="10"/>
      <c r="AJ275" s="10"/>
    </row>
    <row r="276" spans="1:36" ht="20.2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38"/>
      <c r="M276" s="38"/>
      <c r="N276" s="38"/>
      <c r="O276" s="38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39"/>
      <c r="AA276" s="39"/>
      <c r="AB276" s="92"/>
      <c r="AC276" s="39"/>
      <c r="AD276" s="10"/>
      <c r="AE276" s="10"/>
      <c r="AF276" s="10"/>
      <c r="AG276" s="10"/>
      <c r="AH276" s="10"/>
      <c r="AI276" s="10"/>
      <c r="AJ276" s="10"/>
    </row>
    <row r="277" spans="1:36" ht="20.2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38"/>
      <c r="M277" s="38"/>
      <c r="N277" s="38"/>
      <c r="O277" s="38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39"/>
      <c r="AA277" s="39"/>
      <c r="AB277" s="92"/>
      <c r="AC277" s="39"/>
      <c r="AD277" s="10"/>
      <c r="AE277" s="10"/>
      <c r="AF277" s="10"/>
      <c r="AG277" s="10"/>
      <c r="AH277" s="10"/>
      <c r="AI277" s="10"/>
      <c r="AJ277" s="10"/>
    </row>
    <row r="278" spans="1:36" ht="20.2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38"/>
      <c r="M278" s="38"/>
      <c r="N278" s="38"/>
      <c r="O278" s="38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39"/>
      <c r="AA278" s="39"/>
      <c r="AB278" s="92"/>
      <c r="AC278" s="39"/>
      <c r="AD278" s="10"/>
      <c r="AE278" s="10"/>
      <c r="AF278" s="10"/>
      <c r="AG278" s="10"/>
      <c r="AH278" s="10"/>
      <c r="AI278" s="10"/>
      <c r="AJ278" s="10"/>
    </row>
    <row r="279" spans="1:36" ht="20.2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38"/>
      <c r="M279" s="38"/>
      <c r="N279" s="38"/>
      <c r="O279" s="38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39"/>
      <c r="AA279" s="39"/>
      <c r="AB279" s="92"/>
      <c r="AC279" s="39"/>
      <c r="AD279" s="10"/>
      <c r="AE279" s="10"/>
      <c r="AF279" s="10"/>
      <c r="AG279" s="10"/>
      <c r="AH279" s="10"/>
      <c r="AI279" s="10"/>
      <c r="AJ279" s="10"/>
    </row>
    <row r="280" spans="1:36" ht="20.2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38"/>
      <c r="M280" s="38"/>
      <c r="N280" s="38"/>
      <c r="O280" s="38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39"/>
      <c r="AA280" s="39"/>
      <c r="AB280" s="92"/>
      <c r="AC280" s="39"/>
      <c r="AD280" s="10"/>
      <c r="AE280" s="10"/>
      <c r="AF280" s="10"/>
      <c r="AG280" s="10"/>
      <c r="AH280" s="10"/>
      <c r="AI280" s="10"/>
      <c r="AJ280" s="10"/>
    </row>
    <row r="281" spans="1:36" ht="20.2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38"/>
      <c r="M281" s="38"/>
      <c r="N281" s="38"/>
      <c r="O281" s="38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39"/>
      <c r="AA281" s="39"/>
      <c r="AB281" s="92"/>
      <c r="AC281" s="39"/>
      <c r="AD281" s="10"/>
      <c r="AE281" s="10"/>
      <c r="AF281" s="10"/>
      <c r="AG281" s="10"/>
      <c r="AH281" s="10"/>
      <c r="AI281" s="10"/>
      <c r="AJ281" s="10"/>
    </row>
    <row r="282" spans="1:36" ht="20.2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38"/>
      <c r="M282" s="38"/>
      <c r="N282" s="38"/>
      <c r="O282" s="38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39"/>
      <c r="AA282" s="39"/>
      <c r="AB282" s="92"/>
      <c r="AC282" s="39"/>
      <c r="AD282" s="10"/>
      <c r="AE282" s="10"/>
      <c r="AF282" s="10"/>
      <c r="AG282" s="10"/>
      <c r="AH282" s="10"/>
      <c r="AI282" s="10"/>
      <c r="AJ282" s="10"/>
    </row>
    <row r="283" spans="1:36" ht="20.2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38"/>
      <c r="M283" s="38"/>
      <c r="N283" s="38"/>
      <c r="O283" s="38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39"/>
      <c r="AA283" s="39"/>
      <c r="AB283" s="92"/>
      <c r="AC283" s="39"/>
      <c r="AD283" s="10"/>
      <c r="AE283" s="10"/>
      <c r="AF283" s="10"/>
      <c r="AG283" s="10"/>
      <c r="AH283" s="10"/>
      <c r="AI283" s="10"/>
      <c r="AJ283" s="10"/>
    </row>
    <row r="284" spans="1:36" ht="20.2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38"/>
      <c r="M284" s="38"/>
      <c r="N284" s="38"/>
      <c r="O284" s="38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39"/>
      <c r="AA284" s="39"/>
      <c r="AB284" s="92"/>
      <c r="AC284" s="39"/>
      <c r="AD284" s="10"/>
      <c r="AE284" s="10"/>
      <c r="AF284" s="10"/>
      <c r="AG284" s="10"/>
      <c r="AH284" s="10"/>
      <c r="AI284" s="10"/>
      <c r="AJ284" s="10"/>
    </row>
    <row r="285" spans="1:36" ht="20.2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38"/>
      <c r="M285" s="38"/>
      <c r="N285" s="38"/>
      <c r="O285" s="38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39"/>
      <c r="AA285" s="39"/>
      <c r="AB285" s="92"/>
      <c r="AC285" s="39"/>
      <c r="AD285" s="10"/>
      <c r="AE285" s="10"/>
      <c r="AF285" s="10"/>
      <c r="AG285" s="10"/>
      <c r="AH285" s="10"/>
      <c r="AI285" s="10"/>
      <c r="AJ285" s="10"/>
    </row>
    <row r="286" spans="1:36" ht="20.2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38"/>
      <c r="M286" s="38"/>
      <c r="N286" s="38"/>
      <c r="O286" s="38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39"/>
      <c r="AA286" s="39"/>
      <c r="AB286" s="92"/>
      <c r="AC286" s="39"/>
      <c r="AD286" s="10"/>
      <c r="AE286" s="10"/>
      <c r="AF286" s="10"/>
      <c r="AG286" s="10"/>
      <c r="AH286" s="10"/>
      <c r="AI286" s="10"/>
      <c r="AJ286" s="10"/>
    </row>
    <row r="287" spans="1:36" ht="20.2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38"/>
      <c r="M287" s="38"/>
      <c r="N287" s="38"/>
      <c r="O287" s="38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39"/>
      <c r="AA287" s="39"/>
      <c r="AB287" s="92"/>
      <c r="AC287" s="39"/>
      <c r="AD287" s="10"/>
      <c r="AE287" s="10"/>
      <c r="AF287" s="10"/>
      <c r="AG287" s="10"/>
      <c r="AH287" s="10"/>
      <c r="AI287" s="10"/>
      <c r="AJ287" s="10"/>
    </row>
    <row r="288" spans="1:36" ht="20.2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38"/>
      <c r="M288" s="38"/>
      <c r="N288" s="38"/>
      <c r="O288" s="38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39"/>
      <c r="AA288" s="39"/>
      <c r="AB288" s="92"/>
      <c r="AC288" s="39"/>
      <c r="AD288" s="10"/>
      <c r="AE288" s="10"/>
      <c r="AF288" s="10"/>
      <c r="AG288" s="10"/>
      <c r="AH288" s="10"/>
      <c r="AI288" s="10"/>
      <c r="AJ288" s="10"/>
    </row>
    <row r="289" spans="1:36" ht="20.2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38"/>
      <c r="M289" s="38"/>
      <c r="N289" s="38"/>
      <c r="O289" s="38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39"/>
      <c r="AA289" s="39"/>
      <c r="AB289" s="92"/>
      <c r="AC289" s="39"/>
      <c r="AD289" s="10"/>
      <c r="AE289" s="10"/>
      <c r="AF289" s="10"/>
      <c r="AG289" s="10"/>
      <c r="AH289" s="10"/>
      <c r="AI289" s="10"/>
      <c r="AJ289" s="10"/>
    </row>
    <row r="290" spans="1:36" ht="20.2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38"/>
      <c r="M290" s="38"/>
      <c r="N290" s="38"/>
      <c r="O290" s="38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39"/>
      <c r="AA290" s="39"/>
      <c r="AB290" s="92"/>
      <c r="AC290" s="39"/>
      <c r="AD290" s="10"/>
      <c r="AE290" s="10"/>
      <c r="AF290" s="10"/>
      <c r="AG290" s="10"/>
      <c r="AH290" s="10"/>
      <c r="AI290" s="10"/>
      <c r="AJ290" s="10"/>
    </row>
    <row r="291" spans="1:36" ht="20.2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38"/>
      <c r="M291" s="38"/>
      <c r="N291" s="38"/>
      <c r="O291" s="38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39"/>
      <c r="AA291" s="39"/>
      <c r="AB291" s="92"/>
      <c r="AC291" s="39"/>
      <c r="AD291" s="10"/>
      <c r="AE291" s="10"/>
      <c r="AF291" s="10"/>
      <c r="AG291" s="10"/>
      <c r="AH291" s="10"/>
      <c r="AI291" s="10"/>
      <c r="AJ291" s="10"/>
    </row>
    <row r="292" spans="1:36" ht="20.2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38"/>
      <c r="M292" s="38"/>
      <c r="N292" s="38"/>
      <c r="O292" s="38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39"/>
      <c r="AA292" s="39"/>
      <c r="AB292" s="92"/>
      <c r="AC292" s="39"/>
      <c r="AD292" s="10"/>
      <c r="AE292" s="10"/>
      <c r="AF292" s="10"/>
      <c r="AG292" s="10"/>
      <c r="AH292" s="10"/>
      <c r="AI292" s="10"/>
      <c r="AJ292" s="10"/>
    </row>
    <row r="293" spans="1:36" ht="20.2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38"/>
      <c r="M293" s="38"/>
      <c r="N293" s="38"/>
      <c r="O293" s="38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39"/>
      <c r="AA293" s="39"/>
      <c r="AB293" s="92"/>
      <c r="AC293" s="39"/>
      <c r="AD293" s="10"/>
      <c r="AE293" s="10"/>
      <c r="AF293" s="10"/>
      <c r="AG293" s="10"/>
      <c r="AH293" s="10"/>
      <c r="AI293" s="10"/>
      <c r="AJ293" s="10"/>
    </row>
    <row r="294" spans="1:36" ht="20.2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38"/>
      <c r="M294" s="38"/>
      <c r="N294" s="38"/>
      <c r="O294" s="38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39"/>
      <c r="AA294" s="39"/>
      <c r="AB294" s="92"/>
      <c r="AC294" s="39"/>
      <c r="AD294" s="10"/>
      <c r="AE294" s="10"/>
      <c r="AF294" s="10"/>
      <c r="AG294" s="10"/>
      <c r="AH294" s="10"/>
      <c r="AI294" s="10"/>
      <c r="AJ294" s="10"/>
    </row>
    <row r="295" spans="1:36" ht="20.2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38"/>
      <c r="M295" s="38"/>
      <c r="N295" s="38"/>
      <c r="O295" s="38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39"/>
      <c r="AA295" s="39"/>
      <c r="AB295" s="92"/>
      <c r="AC295" s="39"/>
      <c r="AD295" s="10"/>
      <c r="AE295" s="10"/>
      <c r="AF295" s="10"/>
      <c r="AG295" s="10"/>
      <c r="AH295" s="10"/>
      <c r="AI295" s="10"/>
      <c r="AJ295" s="10"/>
    </row>
    <row r="296" spans="1:36" ht="20.2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38"/>
      <c r="M296" s="38"/>
      <c r="N296" s="38"/>
      <c r="O296" s="38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39"/>
      <c r="AA296" s="39"/>
      <c r="AB296" s="92"/>
      <c r="AC296" s="39"/>
      <c r="AD296" s="10"/>
      <c r="AE296" s="10"/>
      <c r="AF296" s="10"/>
      <c r="AG296" s="10"/>
      <c r="AH296" s="10"/>
      <c r="AI296" s="10"/>
      <c r="AJ296" s="10"/>
    </row>
    <row r="297" spans="1:36" ht="20.2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38"/>
      <c r="M297" s="38"/>
      <c r="N297" s="38"/>
      <c r="O297" s="38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39"/>
      <c r="AA297" s="39"/>
      <c r="AB297" s="92"/>
      <c r="AC297" s="39"/>
      <c r="AD297" s="10"/>
      <c r="AE297" s="10"/>
      <c r="AF297" s="10"/>
      <c r="AG297" s="10"/>
      <c r="AH297" s="10"/>
      <c r="AI297" s="10"/>
      <c r="AJ297" s="10"/>
    </row>
    <row r="298" spans="1:36" ht="20.2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38"/>
      <c r="M298" s="38"/>
      <c r="N298" s="38"/>
      <c r="O298" s="38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39"/>
      <c r="AA298" s="39"/>
      <c r="AB298" s="92"/>
      <c r="AC298" s="39"/>
      <c r="AD298" s="10"/>
      <c r="AE298" s="10"/>
      <c r="AF298" s="10"/>
      <c r="AG298" s="10"/>
      <c r="AH298" s="10"/>
      <c r="AI298" s="10"/>
      <c r="AJ298" s="10"/>
    </row>
    <row r="299" spans="1:36" ht="20.2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38"/>
      <c r="M299" s="38"/>
      <c r="N299" s="38"/>
      <c r="O299" s="38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39"/>
      <c r="AA299" s="39"/>
      <c r="AB299" s="92"/>
      <c r="AC299" s="39"/>
      <c r="AD299" s="10"/>
      <c r="AE299" s="10"/>
      <c r="AF299" s="10"/>
      <c r="AG299" s="10"/>
      <c r="AH299" s="10"/>
      <c r="AI299" s="10"/>
      <c r="AJ299" s="10"/>
    </row>
    <row r="300" spans="1:36" ht="20.2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38"/>
      <c r="M300" s="38"/>
      <c r="N300" s="38"/>
      <c r="O300" s="38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39"/>
      <c r="AA300" s="39"/>
      <c r="AB300" s="92"/>
      <c r="AC300" s="39"/>
      <c r="AD300" s="10"/>
      <c r="AE300" s="10"/>
      <c r="AF300" s="10"/>
      <c r="AG300" s="10"/>
      <c r="AH300" s="10"/>
      <c r="AI300" s="10"/>
      <c r="AJ300" s="10"/>
    </row>
    <row r="301" spans="1:36" ht="20.2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38"/>
      <c r="M301" s="38"/>
      <c r="N301" s="38"/>
      <c r="O301" s="38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39"/>
      <c r="AA301" s="39"/>
      <c r="AB301" s="92"/>
      <c r="AC301" s="39"/>
      <c r="AD301" s="10"/>
      <c r="AE301" s="10"/>
      <c r="AF301" s="10"/>
      <c r="AG301" s="10"/>
      <c r="AH301" s="10"/>
      <c r="AI301" s="10"/>
      <c r="AJ301" s="10"/>
    </row>
    <row r="302" spans="1:36" ht="20.2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38"/>
      <c r="M302" s="38"/>
      <c r="N302" s="38"/>
      <c r="O302" s="38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39"/>
      <c r="AA302" s="39"/>
      <c r="AB302" s="92"/>
      <c r="AC302" s="39"/>
      <c r="AD302" s="10"/>
      <c r="AE302" s="10"/>
      <c r="AF302" s="10"/>
      <c r="AG302" s="10"/>
      <c r="AH302" s="10"/>
      <c r="AI302" s="10"/>
      <c r="AJ302" s="10"/>
    </row>
    <row r="303" spans="1:36" ht="20.2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38"/>
      <c r="M303" s="38"/>
      <c r="N303" s="38"/>
      <c r="O303" s="38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39"/>
      <c r="AA303" s="39"/>
      <c r="AB303" s="92"/>
      <c r="AC303" s="39"/>
      <c r="AD303" s="10"/>
      <c r="AE303" s="10"/>
      <c r="AF303" s="10"/>
      <c r="AG303" s="10"/>
      <c r="AH303" s="10"/>
      <c r="AI303" s="10"/>
      <c r="AJ303" s="10"/>
    </row>
    <row r="304" spans="1:36" ht="20.2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38"/>
      <c r="M304" s="38"/>
      <c r="N304" s="38"/>
      <c r="O304" s="38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39"/>
      <c r="AA304" s="39"/>
      <c r="AB304" s="92"/>
      <c r="AC304" s="39"/>
      <c r="AD304" s="10"/>
      <c r="AE304" s="10"/>
      <c r="AF304" s="10"/>
      <c r="AG304" s="10"/>
      <c r="AH304" s="10"/>
      <c r="AI304" s="10"/>
      <c r="AJ304" s="10"/>
    </row>
    <row r="305" spans="1:36" ht="20.2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38"/>
      <c r="M305" s="38"/>
      <c r="N305" s="38"/>
      <c r="O305" s="38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39"/>
      <c r="AA305" s="39"/>
      <c r="AB305" s="92"/>
      <c r="AC305" s="39"/>
      <c r="AD305" s="10"/>
      <c r="AE305" s="10"/>
      <c r="AF305" s="10"/>
      <c r="AG305" s="10"/>
      <c r="AH305" s="10"/>
      <c r="AI305" s="10"/>
      <c r="AJ305" s="10"/>
    </row>
    <row r="306" spans="1:36" ht="20.2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38"/>
      <c r="M306" s="38"/>
      <c r="N306" s="38"/>
      <c r="O306" s="38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39"/>
      <c r="AA306" s="39"/>
      <c r="AB306" s="92"/>
      <c r="AC306" s="39"/>
      <c r="AD306" s="10"/>
      <c r="AE306" s="10"/>
      <c r="AF306" s="10"/>
      <c r="AG306" s="10"/>
      <c r="AH306" s="10"/>
      <c r="AI306" s="10"/>
      <c r="AJ306" s="10"/>
    </row>
    <row r="307" spans="1:36" ht="20.2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38"/>
      <c r="M307" s="38"/>
      <c r="N307" s="38"/>
      <c r="O307" s="38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39"/>
      <c r="AA307" s="39"/>
      <c r="AB307" s="92"/>
      <c r="AC307" s="39"/>
      <c r="AD307" s="10"/>
      <c r="AE307" s="10"/>
      <c r="AF307" s="10"/>
      <c r="AG307" s="10"/>
      <c r="AH307" s="10"/>
      <c r="AI307" s="10"/>
      <c r="AJ307" s="10"/>
    </row>
    <row r="308" spans="1:36" ht="20.2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38"/>
      <c r="M308" s="38"/>
      <c r="N308" s="38"/>
      <c r="O308" s="38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39"/>
      <c r="AA308" s="39"/>
      <c r="AB308" s="92"/>
      <c r="AC308" s="39"/>
      <c r="AD308" s="10"/>
      <c r="AE308" s="10"/>
      <c r="AF308" s="10"/>
      <c r="AG308" s="10"/>
      <c r="AH308" s="10"/>
      <c r="AI308" s="10"/>
      <c r="AJ308" s="10"/>
    </row>
    <row r="309" spans="1:36" ht="20.2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38"/>
      <c r="M309" s="38"/>
      <c r="N309" s="38"/>
      <c r="O309" s="38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39"/>
      <c r="AA309" s="39"/>
      <c r="AB309" s="92"/>
      <c r="AC309" s="39"/>
      <c r="AD309" s="10"/>
      <c r="AE309" s="10"/>
      <c r="AF309" s="10"/>
      <c r="AG309" s="10"/>
      <c r="AH309" s="10"/>
      <c r="AI309" s="10"/>
      <c r="AJ309" s="10"/>
    </row>
    <row r="310" spans="1:36" ht="20.2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38"/>
      <c r="M310" s="38"/>
      <c r="N310" s="38"/>
      <c r="O310" s="38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39"/>
      <c r="AA310" s="39"/>
      <c r="AB310" s="92"/>
      <c r="AC310" s="39"/>
      <c r="AD310" s="10"/>
      <c r="AE310" s="10"/>
      <c r="AF310" s="10"/>
      <c r="AG310" s="10"/>
      <c r="AH310" s="10"/>
      <c r="AI310" s="10"/>
      <c r="AJ310" s="10"/>
    </row>
    <row r="311" spans="1:36" ht="20.2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38"/>
      <c r="M311" s="38"/>
      <c r="N311" s="38"/>
      <c r="O311" s="38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39"/>
      <c r="AA311" s="39"/>
      <c r="AB311" s="92"/>
      <c r="AC311" s="39"/>
      <c r="AD311" s="10"/>
      <c r="AE311" s="10"/>
      <c r="AF311" s="10"/>
      <c r="AG311" s="10"/>
      <c r="AH311" s="10"/>
      <c r="AI311" s="10"/>
      <c r="AJ311" s="10"/>
    </row>
    <row r="312" spans="1:36" ht="20.2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38"/>
      <c r="M312" s="38"/>
      <c r="N312" s="38"/>
      <c r="O312" s="38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39"/>
      <c r="AA312" s="39"/>
      <c r="AB312" s="92"/>
      <c r="AC312" s="39"/>
      <c r="AD312" s="10"/>
      <c r="AE312" s="10"/>
      <c r="AF312" s="10"/>
      <c r="AG312" s="10"/>
      <c r="AH312" s="10"/>
      <c r="AI312" s="10"/>
      <c r="AJ312" s="10"/>
    </row>
    <row r="313" spans="1:36" ht="20.2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38"/>
      <c r="M313" s="38"/>
      <c r="N313" s="38"/>
      <c r="O313" s="38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39"/>
      <c r="AA313" s="39"/>
      <c r="AB313" s="92"/>
      <c r="AC313" s="39"/>
      <c r="AD313" s="10"/>
      <c r="AE313" s="10"/>
      <c r="AF313" s="10"/>
      <c r="AG313" s="10"/>
      <c r="AH313" s="10"/>
      <c r="AI313" s="10"/>
      <c r="AJ313" s="10"/>
    </row>
    <row r="314" spans="1:36" ht="20.2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38"/>
      <c r="M314" s="38"/>
      <c r="N314" s="38"/>
      <c r="O314" s="38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39"/>
      <c r="AA314" s="39"/>
      <c r="AB314" s="92"/>
      <c r="AC314" s="39"/>
      <c r="AD314" s="10"/>
      <c r="AE314" s="10"/>
      <c r="AF314" s="10"/>
      <c r="AG314" s="10"/>
      <c r="AH314" s="10"/>
      <c r="AI314" s="10"/>
      <c r="AJ314" s="10"/>
    </row>
    <row r="315" spans="1:36" ht="20.2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38"/>
      <c r="M315" s="38"/>
      <c r="N315" s="38"/>
      <c r="O315" s="38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39"/>
      <c r="AA315" s="39"/>
      <c r="AB315" s="92"/>
      <c r="AC315" s="39"/>
      <c r="AD315" s="10"/>
      <c r="AE315" s="10"/>
      <c r="AF315" s="10"/>
      <c r="AG315" s="10"/>
      <c r="AH315" s="10"/>
      <c r="AI315" s="10"/>
      <c r="AJ315" s="10"/>
    </row>
    <row r="316" spans="1:36" ht="20.2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38"/>
      <c r="M316" s="38"/>
      <c r="N316" s="38"/>
      <c r="O316" s="38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39"/>
      <c r="AA316" s="39"/>
      <c r="AB316" s="92"/>
      <c r="AC316" s="39"/>
      <c r="AD316" s="10"/>
      <c r="AE316" s="10"/>
      <c r="AF316" s="10"/>
      <c r="AG316" s="10"/>
      <c r="AH316" s="10"/>
      <c r="AI316" s="10"/>
      <c r="AJ316" s="10"/>
    </row>
    <row r="317" spans="1:36" ht="20.2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38"/>
      <c r="M317" s="38"/>
      <c r="N317" s="38"/>
      <c r="O317" s="38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39"/>
      <c r="AA317" s="39"/>
      <c r="AB317" s="92"/>
      <c r="AC317" s="39"/>
      <c r="AD317" s="10"/>
      <c r="AE317" s="10"/>
      <c r="AF317" s="10"/>
      <c r="AG317" s="10"/>
      <c r="AH317" s="10"/>
      <c r="AI317" s="10"/>
      <c r="AJ317" s="10"/>
    </row>
    <row r="318" spans="1:36" ht="20.2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38"/>
      <c r="M318" s="38"/>
      <c r="N318" s="38"/>
      <c r="O318" s="38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39"/>
      <c r="AA318" s="39"/>
      <c r="AB318" s="92"/>
      <c r="AC318" s="39"/>
      <c r="AD318" s="10"/>
      <c r="AE318" s="10"/>
      <c r="AF318" s="10"/>
      <c r="AG318" s="10"/>
      <c r="AH318" s="10"/>
      <c r="AI318" s="10"/>
      <c r="AJ318" s="10"/>
    </row>
    <row r="319" spans="1:36" ht="20.2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38"/>
      <c r="M319" s="38"/>
      <c r="N319" s="38"/>
      <c r="O319" s="38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39"/>
      <c r="AA319" s="39"/>
      <c r="AB319" s="92"/>
      <c r="AC319" s="39"/>
      <c r="AD319" s="10"/>
      <c r="AE319" s="10"/>
      <c r="AF319" s="10"/>
      <c r="AG319" s="10"/>
      <c r="AH319" s="10"/>
      <c r="AI319" s="10"/>
      <c r="AJ319" s="10"/>
    </row>
    <row r="320" spans="1:36" ht="20.2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38"/>
      <c r="M320" s="38"/>
      <c r="N320" s="38"/>
      <c r="O320" s="38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39"/>
      <c r="AA320" s="39"/>
      <c r="AB320" s="92"/>
      <c r="AC320" s="39"/>
      <c r="AD320" s="10"/>
      <c r="AE320" s="10"/>
      <c r="AF320" s="10"/>
      <c r="AG320" s="10"/>
      <c r="AH320" s="10"/>
      <c r="AI320" s="10"/>
      <c r="AJ320" s="10"/>
    </row>
    <row r="321" spans="1:36" ht="20.2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38"/>
      <c r="M321" s="38"/>
      <c r="N321" s="38"/>
      <c r="O321" s="38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39"/>
      <c r="AA321" s="39"/>
      <c r="AB321" s="92"/>
      <c r="AC321" s="39"/>
      <c r="AD321" s="10"/>
      <c r="AE321" s="10"/>
      <c r="AF321" s="10"/>
      <c r="AG321" s="10"/>
      <c r="AH321" s="10"/>
      <c r="AI321" s="10"/>
      <c r="AJ321" s="10"/>
    </row>
    <row r="322" spans="1:36" ht="20.2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38"/>
      <c r="M322" s="38"/>
      <c r="N322" s="38"/>
      <c r="O322" s="38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39"/>
      <c r="AA322" s="39"/>
      <c r="AB322" s="92"/>
      <c r="AC322" s="39"/>
      <c r="AD322" s="10"/>
      <c r="AE322" s="10"/>
      <c r="AF322" s="10"/>
      <c r="AG322" s="10"/>
      <c r="AH322" s="10"/>
      <c r="AI322" s="10"/>
      <c r="AJ322" s="10"/>
    </row>
    <row r="323" spans="1:36" ht="20.2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38"/>
      <c r="M323" s="38"/>
      <c r="N323" s="38"/>
      <c r="O323" s="38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39"/>
      <c r="AA323" s="39"/>
      <c r="AB323" s="92"/>
      <c r="AC323" s="39"/>
      <c r="AD323" s="10"/>
      <c r="AE323" s="10"/>
      <c r="AF323" s="10"/>
      <c r="AG323" s="10"/>
      <c r="AH323" s="10"/>
      <c r="AI323" s="10"/>
      <c r="AJ323" s="10"/>
    </row>
    <row r="324" spans="1:36" ht="20.2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38"/>
      <c r="M324" s="38"/>
      <c r="N324" s="38"/>
      <c r="O324" s="38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39"/>
      <c r="AA324" s="39"/>
      <c r="AB324" s="92"/>
      <c r="AC324" s="39"/>
      <c r="AD324" s="10"/>
      <c r="AE324" s="10"/>
      <c r="AF324" s="10"/>
      <c r="AG324" s="10"/>
      <c r="AH324" s="10"/>
      <c r="AI324" s="10"/>
      <c r="AJ324" s="10"/>
    </row>
    <row r="325" spans="1:36" ht="20.2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38"/>
      <c r="M325" s="38"/>
      <c r="N325" s="38"/>
      <c r="O325" s="38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39"/>
      <c r="AA325" s="39"/>
      <c r="AB325" s="92"/>
      <c r="AC325" s="39"/>
      <c r="AD325" s="10"/>
      <c r="AE325" s="10"/>
      <c r="AF325" s="10"/>
      <c r="AG325" s="10"/>
      <c r="AH325" s="10"/>
      <c r="AI325" s="10"/>
      <c r="AJ325" s="10"/>
    </row>
    <row r="326" spans="1:36" ht="20.2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38"/>
      <c r="M326" s="38"/>
      <c r="N326" s="38"/>
      <c r="O326" s="38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39"/>
      <c r="AA326" s="39"/>
      <c r="AB326" s="92"/>
      <c r="AC326" s="39"/>
      <c r="AD326" s="10"/>
      <c r="AE326" s="10"/>
      <c r="AF326" s="10"/>
      <c r="AG326" s="10"/>
      <c r="AH326" s="10"/>
      <c r="AI326" s="10"/>
      <c r="AJ326" s="10"/>
    </row>
    <row r="327" spans="1:36" ht="20.2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38"/>
      <c r="M327" s="38"/>
      <c r="N327" s="38"/>
      <c r="O327" s="38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39"/>
      <c r="AA327" s="39"/>
      <c r="AB327" s="92"/>
      <c r="AC327" s="39"/>
      <c r="AD327" s="10"/>
      <c r="AE327" s="10"/>
      <c r="AF327" s="10"/>
      <c r="AG327" s="10"/>
      <c r="AH327" s="10"/>
      <c r="AI327" s="10"/>
      <c r="AJ327" s="10"/>
    </row>
    <row r="328" spans="1:36" ht="20.2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38"/>
      <c r="M328" s="38"/>
      <c r="N328" s="38"/>
      <c r="O328" s="38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39"/>
      <c r="AA328" s="39"/>
      <c r="AB328" s="92"/>
      <c r="AC328" s="39"/>
      <c r="AD328" s="10"/>
      <c r="AE328" s="10"/>
      <c r="AF328" s="10"/>
      <c r="AG328" s="10"/>
      <c r="AH328" s="10"/>
      <c r="AI328" s="10"/>
      <c r="AJ328" s="10"/>
    </row>
    <row r="329" spans="1:36" ht="20.2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38"/>
      <c r="M329" s="38"/>
      <c r="N329" s="38"/>
      <c r="O329" s="38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39"/>
      <c r="AA329" s="39"/>
      <c r="AB329" s="92"/>
      <c r="AC329" s="39"/>
      <c r="AD329" s="10"/>
      <c r="AE329" s="10"/>
      <c r="AF329" s="10"/>
      <c r="AG329" s="10"/>
      <c r="AH329" s="10"/>
      <c r="AI329" s="10"/>
      <c r="AJ329" s="10"/>
    </row>
    <row r="330" spans="1:36" ht="20.2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38"/>
      <c r="M330" s="38"/>
      <c r="N330" s="38"/>
      <c r="O330" s="38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39"/>
      <c r="AA330" s="39"/>
      <c r="AB330" s="92"/>
      <c r="AC330" s="39"/>
      <c r="AD330" s="10"/>
      <c r="AE330" s="10"/>
      <c r="AF330" s="10"/>
      <c r="AG330" s="10"/>
      <c r="AH330" s="10"/>
      <c r="AI330" s="10"/>
      <c r="AJ330" s="10"/>
    </row>
    <row r="331" spans="1:36" ht="20.2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38"/>
      <c r="M331" s="38"/>
      <c r="N331" s="38"/>
      <c r="O331" s="38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39"/>
      <c r="AA331" s="39"/>
      <c r="AB331" s="92"/>
      <c r="AC331" s="39"/>
      <c r="AD331" s="10"/>
      <c r="AE331" s="10"/>
      <c r="AF331" s="10"/>
      <c r="AG331" s="10"/>
      <c r="AH331" s="10"/>
      <c r="AI331" s="10"/>
      <c r="AJ331" s="10"/>
    </row>
    <row r="332" spans="1:36" ht="20.2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38"/>
      <c r="M332" s="38"/>
      <c r="N332" s="38"/>
      <c r="O332" s="38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39"/>
      <c r="AA332" s="39"/>
      <c r="AB332" s="92"/>
      <c r="AC332" s="39"/>
      <c r="AD332" s="10"/>
      <c r="AE332" s="10"/>
      <c r="AF332" s="10"/>
      <c r="AG332" s="10"/>
      <c r="AH332" s="10"/>
      <c r="AI332" s="10"/>
      <c r="AJ332" s="10"/>
    </row>
    <row r="333" spans="1:36" ht="20.2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38"/>
      <c r="M333" s="38"/>
      <c r="N333" s="38"/>
      <c r="O333" s="38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39"/>
      <c r="AA333" s="39"/>
      <c r="AB333" s="92"/>
      <c r="AC333" s="39"/>
      <c r="AD333" s="10"/>
      <c r="AE333" s="10"/>
      <c r="AF333" s="10"/>
      <c r="AG333" s="10"/>
      <c r="AH333" s="10"/>
      <c r="AI333" s="10"/>
      <c r="AJ333" s="10"/>
    </row>
    <row r="334" spans="1:36" ht="20.2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38"/>
      <c r="M334" s="38"/>
      <c r="N334" s="38"/>
      <c r="O334" s="38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39"/>
      <c r="AA334" s="39"/>
      <c r="AB334" s="92"/>
      <c r="AC334" s="39"/>
      <c r="AD334" s="10"/>
      <c r="AE334" s="10"/>
      <c r="AF334" s="10"/>
      <c r="AG334" s="10"/>
      <c r="AH334" s="10"/>
      <c r="AI334" s="10"/>
      <c r="AJ334" s="10"/>
    </row>
    <row r="335" spans="1:36" ht="20.2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38"/>
      <c r="M335" s="38"/>
      <c r="N335" s="38"/>
      <c r="O335" s="38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39"/>
      <c r="AA335" s="39"/>
      <c r="AB335" s="92"/>
      <c r="AC335" s="39"/>
      <c r="AD335" s="10"/>
      <c r="AE335" s="10"/>
      <c r="AF335" s="10"/>
      <c r="AG335" s="10"/>
      <c r="AH335" s="10"/>
      <c r="AI335" s="10"/>
      <c r="AJ335" s="10"/>
    </row>
    <row r="336" spans="1:36" ht="20.2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38"/>
      <c r="M336" s="38"/>
      <c r="N336" s="38"/>
      <c r="O336" s="38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39"/>
      <c r="AA336" s="39"/>
      <c r="AB336" s="92"/>
      <c r="AC336" s="39"/>
      <c r="AD336" s="10"/>
      <c r="AE336" s="10"/>
      <c r="AF336" s="10"/>
      <c r="AG336" s="10"/>
      <c r="AH336" s="10"/>
      <c r="AI336" s="10"/>
      <c r="AJ336" s="10"/>
    </row>
    <row r="337" spans="1:36" ht="20.2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38"/>
      <c r="M337" s="38"/>
      <c r="N337" s="38"/>
      <c r="O337" s="38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39"/>
      <c r="AA337" s="39"/>
      <c r="AB337" s="92"/>
      <c r="AC337" s="39"/>
      <c r="AD337" s="10"/>
      <c r="AE337" s="10"/>
      <c r="AF337" s="10"/>
      <c r="AG337" s="10"/>
      <c r="AH337" s="10"/>
      <c r="AI337" s="10"/>
      <c r="AJ337" s="10"/>
    </row>
    <row r="338" spans="1:36" ht="20.2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38"/>
      <c r="M338" s="38"/>
      <c r="N338" s="38"/>
      <c r="O338" s="38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39"/>
      <c r="AA338" s="39"/>
      <c r="AB338" s="92"/>
      <c r="AC338" s="39"/>
      <c r="AD338" s="10"/>
      <c r="AE338" s="10"/>
      <c r="AF338" s="10"/>
      <c r="AG338" s="10"/>
      <c r="AH338" s="10"/>
      <c r="AI338" s="10"/>
      <c r="AJ338" s="10"/>
    </row>
    <row r="339" spans="1:36" ht="20.2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38"/>
      <c r="M339" s="38"/>
      <c r="N339" s="38"/>
      <c r="O339" s="38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39"/>
      <c r="AA339" s="39"/>
      <c r="AB339" s="92"/>
      <c r="AC339" s="39"/>
      <c r="AD339" s="10"/>
      <c r="AE339" s="10"/>
      <c r="AF339" s="10"/>
      <c r="AG339" s="10"/>
      <c r="AH339" s="10"/>
      <c r="AI339" s="10"/>
      <c r="AJ339" s="10"/>
    </row>
    <row r="340" spans="1:36" ht="20.2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38"/>
      <c r="M340" s="38"/>
      <c r="N340" s="38"/>
      <c r="O340" s="38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39"/>
      <c r="AA340" s="39"/>
      <c r="AB340" s="92"/>
      <c r="AC340" s="39"/>
      <c r="AD340" s="10"/>
      <c r="AE340" s="10"/>
      <c r="AF340" s="10"/>
      <c r="AG340" s="10"/>
      <c r="AH340" s="10"/>
      <c r="AI340" s="10"/>
      <c r="AJ340" s="10"/>
    </row>
    <row r="341" spans="1:36" ht="20.2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38"/>
      <c r="M341" s="38"/>
      <c r="N341" s="38"/>
      <c r="O341" s="38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39"/>
      <c r="AA341" s="39"/>
      <c r="AB341" s="92"/>
      <c r="AC341" s="39"/>
      <c r="AD341" s="10"/>
      <c r="AE341" s="10"/>
      <c r="AF341" s="10"/>
      <c r="AG341" s="10"/>
      <c r="AH341" s="10"/>
      <c r="AI341" s="10"/>
      <c r="AJ341" s="10"/>
    </row>
    <row r="342" spans="1:36" ht="20.2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38"/>
      <c r="M342" s="38"/>
      <c r="N342" s="38"/>
      <c r="O342" s="38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39"/>
      <c r="AA342" s="39"/>
      <c r="AB342" s="92"/>
      <c r="AC342" s="39"/>
      <c r="AD342" s="10"/>
      <c r="AE342" s="10"/>
      <c r="AF342" s="10"/>
      <c r="AG342" s="10"/>
      <c r="AH342" s="10"/>
      <c r="AI342" s="10"/>
      <c r="AJ342" s="10"/>
    </row>
    <row r="343" spans="1:36" ht="20.2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38"/>
      <c r="M343" s="38"/>
      <c r="N343" s="38"/>
      <c r="O343" s="38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39"/>
      <c r="AA343" s="39"/>
      <c r="AB343" s="92"/>
      <c r="AC343" s="39"/>
      <c r="AD343" s="10"/>
      <c r="AE343" s="10"/>
      <c r="AF343" s="10"/>
      <c r="AG343" s="10"/>
      <c r="AH343" s="10"/>
      <c r="AI343" s="10"/>
      <c r="AJ343" s="10"/>
    </row>
    <row r="344" spans="1:36" ht="20.2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38"/>
      <c r="M344" s="38"/>
      <c r="N344" s="38"/>
      <c r="O344" s="38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39"/>
      <c r="AA344" s="39"/>
      <c r="AB344" s="92"/>
      <c r="AC344" s="39"/>
      <c r="AD344" s="10"/>
      <c r="AE344" s="10"/>
      <c r="AF344" s="10"/>
      <c r="AG344" s="10"/>
      <c r="AH344" s="10"/>
      <c r="AI344" s="10"/>
      <c r="AJ344" s="10"/>
    </row>
    <row r="345" spans="1:36" ht="20.2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38"/>
      <c r="M345" s="38"/>
      <c r="N345" s="38"/>
      <c r="O345" s="38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39"/>
      <c r="AA345" s="39"/>
      <c r="AB345" s="92"/>
      <c r="AC345" s="39"/>
      <c r="AD345" s="10"/>
      <c r="AE345" s="10"/>
      <c r="AF345" s="10"/>
      <c r="AG345" s="10"/>
      <c r="AH345" s="10"/>
      <c r="AI345" s="10"/>
      <c r="AJ345" s="10"/>
    </row>
    <row r="346" spans="1:36" ht="20.2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38"/>
      <c r="M346" s="38"/>
      <c r="N346" s="38"/>
      <c r="O346" s="38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39"/>
      <c r="AA346" s="39"/>
      <c r="AB346" s="92"/>
      <c r="AC346" s="39"/>
      <c r="AD346" s="10"/>
      <c r="AE346" s="10"/>
      <c r="AF346" s="10"/>
      <c r="AG346" s="10"/>
      <c r="AH346" s="10"/>
      <c r="AI346" s="10"/>
      <c r="AJ346" s="10"/>
    </row>
    <row r="347" spans="1:36" ht="20.2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38"/>
      <c r="M347" s="38"/>
      <c r="N347" s="38"/>
      <c r="O347" s="38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39"/>
      <c r="AA347" s="39"/>
      <c r="AB347" s="92"/>
      <c r="AC347" s="39"/>
      <c r="AD347" s="10"/>
      <c r="AE347" s="10"/>
      <c r="AF347" s="10"/>
      <c r="AG347" s="10"/>
      <c r="AH347" s="10"/>
      <c r="AI347" s="10"/>
      <c r="AJ347" s="10"/>
    </row>
    <row r="348" spans="1:36" ht="20.2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38"/>
      <c r="M348" s="38"/>
      <c r="N348" s="38"/>
      <c r="O348" s="38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39"/>
      <c r="AA348" s="39"/>
      <c r="AB348" s="92"/>
      <c r="AC348" s="39"/>
      <c r="AD348" s="10"/>
      <c r="AE348" s="10"/>
      <c r="AF348" s="10"/>
      <c r="AG348" s="10"/>
      <c r="AH348" s="10"/>
      <c r="AI348" s="10"/>
      <c r="AJ348" s="10"/>
    </row>
    <row r="349" spans="1:36" ht="20.2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38"/>
      <c r="M349" s="38"/>
      <c r="N349" s="38"/>
      <c r="O349" s="38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39"/>
      <c r="AA349" s="39"/>
      <c r="AB349" s="92"/>
      <c r="AC349" s="39"/>
      <c r="AD349" s="10"/>
      <c r="AE349" s="10"/>
      <c r="AF349" s="10"/>
      <c r="AG349" s="10"/>
      <c r="AH349" s="10"/>
      <c r="AI349" s="10"/>
      <c r="AJ349" s="10"/>
    </row>
    <row r="350" spans="1:36" ht="20.2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38"/>
      <c r="M350" s="38"/>
      <c r="N350" s="38"/>
      <c r="O350" s="38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39"/>
      <c r="AA350" s="39"/>
      <c r="AB350" s="92"/>
      <c r="AC350" s="39"/>
      <c r="AD350" s="10"/>
      <c r="AE350" s="10"/>
      <c r="AF350" s="10"/>
      <c r="AG350" s="10"/>
      <c r="AH350" s="10"/>
      <c r="AI350" s="10"/>
      <c r="AJ350" s="10"/>
    </row>
    <row r="351" spans="1:36" ht="20.2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38"/>
      <c r="M351" s="38"/>
      <c r="N351" s="38"/>
      <c r="O351" s="38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39"/>
      <c r="AA351" s="39"/>
      <c r="AB351" s="92"/>
      <c r="AC351" s="39"/>
      <c r="AD351" s="10"/>
      <c r="AE351" s="10"/>
      <c r="AF351" s="10"/>
      <c r="AG351" s="10"/>
      <c r="AH351" s="10"/>
      <c r="AI351" s="10"/>
      <c r="AJ351" s="10"/>
    </row>
    <row r="352" spans="1:36" ht="20.2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38"/>
      <c r="M352" s="38"/>
      <c r="N352" s="38"/>
      <c r="O352" s="38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39"/>
      <c r="AA352" s="39"/>
      <c r="AB352" s="92"/>
      <c r="AC352" s="39"/>
      <c r="AD352" s="10"/>
      <c r="AE352" s="10"/>
      <c r="AF352" s="10"/>
      <c r="AG352" s="10"/>
      <c r="AH352" s="10"/>
      <c r="AI352" s="10"/>
      <c r="AJ352" s="10"/>
    </row>
    <row r="353" spans="1:36" ht="20.2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38"/>
      <c r="M353" s="38"/>
      <c r="N353" s="38"/>
      <c r="O353" s="38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39"/>
      <c r="AA353" s="39"/>
      <c r="AB353" s="92"/>
      <c r="AC353" s="39"/>
      <c r="AD353" s="10"/>
      <c r="AE353" s="10"/>
      <c r="AF353" s="10"/>
      <c r="AG353" s="10"/>
      <c r="AH353" s="10"/>
      <c r="AI353" s="10"/>
      <c r="AJ353" s="10"/>
    </row>
    <row r="354" spans="1:36" ht="20.2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38"/>
      <c r="M354" s="38"/>
      <c r="N354" s="38"/>
      <c r="O354" s="38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39"/>
      <c r="AA354" s="39"/>
      <c r="AB354" s="92"/>
      <c r="AC354" s="39"/>
      <c r="AD354" s="10"/>
      <c r="AE354" s="10"/>
      <c r="AF354" s="10"/>
      <c r="AG354" s="10"/>
      <c r="AH354" s="10"/>
      <c r="AI354" s="10"/>
      <c r="AJ354" s="10"/>
    </row>
    <row r="355" spans="1:36" ht="20.2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38"/>
      <c r="M355" s="38"/>
      <c r="N355" s="38"/>
      <c r="O355" s="38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39"/>
      <c r="AA355" s="39"/>
      <c r="AB355" s="92"/>
      <c r="AC355" s="39"/>
      <c r="AD355" s="10"/>
      <c r="AE355" s="10"/>
      <c r="AF355" s="10"/>
      <c r="AG355" s="10"/>
      <c r="AH355" s="10"/>
      <c r="AI355" s="10"/>
      <c r="AJ355" s="10"/>
    </row>
    <row r="356" spans="1:36" ht="15.75" customHeight="1">
      <c r="Z356" s="41"/>
      <c r="AA356" s="41"/>
      <c r="AB356" s="94"/>
      <c r="AC356" s="41"/>
    </row>
    <row r="357" spans="1:36" ht="15.75" customHeight="1">
      <c r="Z357" s="41"/>
      <c r="AA357" s="41"/>
      <c r="AB357" s="94"/>
      <c r="AC357" s="41"/>
    </row>
    <row r="358" spans="1:36" ht="15.75" customHeight="1">
      <c r="Z358" s="41"/>
      <c r="AA358" s="41"/>
      <c r="AB358" s="94"/>
      <c r="AC358" s="41"/>
    </row>
    <row r="359" spans="1:36" ht="15.75" customHeight="1">
      <c r="Z359" s="41"/>
      <c r="AA359" s="41"/>
      <c r="AB359" s="94"/>
      <c r="AC359" s="41"/>
    </row>
    <row r="360" spans="1:36" ht="15.75" customHeight="1">
      <c r="Z360" s="41"/>
      <c r="AA360" s="41"/>
      <c r="AB360" s="94"/>
      <c r="AC360" s="41"/>
    </row>
    <row r="361" spans="1:36" ht="15.75" customHeight="1">
      <c r="Z361" s="41"/>
      <c r="AA361" s="41"/>
      <c r="AB361" s="94"/>
      <c r="AC361" s="41"/>
    </row>
    <row r="362" spans="1:36" ht="15.75" customHeight="1">
      <c r="Z362" s="41"/>
      <c r="AA362" s="41"/>
      <c r="AB362" s="94"/>
      <c r="AC362" s="41"/>
    </row>
    <row r="363" spans="1:36" ht="15.75" customHeight="1">
      <c r="Z363" s="41"/>
      <c r="AA363" s="41"/>
      <c r="AB363" s="94"/>
      <c r="AC363" s="41"/>
    </row>
    <row r="364" spans="1:36" ht="15.75" customHeight="1">
      <c r="Z364" s="41"/>
      <c r="AA364" s="41"/>
      <c r="AB364" s="94"/>
      <c r="AC364" s="41"/>
    </row>
    <row r="365" spans="1:36" ht="15.75" customHeight="1">
      <c r="Z365" s="41"/>
      <c r="AA365" s="41"/>
      <c r="AB365" s="94"/>
      <c r="AC365" s="41"/>
    </row>
    <row r="366" spans="1:36" ht="15.75" customHeight="1">
      <c r="Z366" s="41"/>
      <c r="AA366" s="41"/>
      <c r="AB366" s="94"/>
      <c r="AC366" s="41"/>
    </row>
    <row r="367" spans="1:36" ht="15.75" customHeight="1">
      <c r="Z367" s="41"/>
      <c r="AA367" s="41"/>
      <c r="AB367" s="94"/>
      <c r="AC367" s="41"/>
    </row>
    <row r="368" spans="1:36" ht="15.75" customHeight="1">
      <c r="Z368" s="41"/>
      <c r="AA368" s="41"/>
      <c r="AB368" s="94"/>
      <c r="AC368" s="41"/>
    </row>
    <row r="369" spans="26:29" ht="15.75" customHeight="1">
      <c r="Z369" s="41"/>
      <c r="AA369" s="41"/>
      <c r="AB369" s="94"/>
      <c r="AC369" s="41"/>
    </row>
    <row r="370" spans="26:29" ht="15.75" customHeight="1">
      <c r="Z370" s="41"/>
      <c r="AA370" s="41"/>
      <c r="AB370" s="94"/>
      <c r="AC370" s="41"/>
    </row>
    <row r="371" spans="26:29" ht="15.75" customHeight="1">
      <c r="Z371" s="41"/>
      <c r="AA371" s="41"/>
      <c r="AB371" s="94"/>
      <c r="AC371" s="41"/>
    </row>
    <row r="372" spans="26:29" ht="15.75" customHeight="1">
      <c r="Z372" s="41"/>
      <c r="AA372" s="41"/>
      <c r="AB372" s="94"/>
      <c r="AC372" s="41"/>
    </row>
    <row r="373" spans="26:29" ht="15.75" customHeight="1">
      <c r="Z373" s="41"/>
      <c r="AA373" s="41"/>
      <c r="AB373" s="94"/>
      <c r="AC373" s="41"/>
    </row>
    <row r="374" spans="26:29" ht="15.75" customHeight="1">
      <c r="Z374" s="41"/>
      <c r="AA374" s="41"/>
      <c r="AB374" s="94"/>
      <c r="AC374" s="41"/>
    </row>
    <row r="375" spans="26:29" ht="15.75" customHeight="1">
      <c r="Z375" s="41"/>
      <c r="AA375" s="41"/>
      <c r="AB375" s="94"/>
      <c r="AC375" s="41"/>
    </row>
    <row r="376" spans="26:29" ht="15.75" customHeight="1">
      <c r="Z376" s="41"/>
      <c r="AA376" s="41"/>
      <c r="AB376" s="94"/>
      <c r="AC376" s="41"/>
    </row>
    <row r="377" spans="26:29" ht="15.75" customHeight="1">
      <c r="Z377" s="41"/>
      <c r="AA377" s="41"/>
      <c r="AB377" s="94"/>
      <c r="AC377" s="41"/>
    </row>
    <row r="378" spans="26:29" ht="15.75" customHeight="1">
      <c r="Z378" s="41"/>
      <c r="AA378" s="41"/>
      <c r="AB378" s="94"/>
      <c r="AC378" s="41"/>
    </row>
    <row r="379" spans="26:29" ht="15.75" customHeight="1">
      <c r="Z379" s="41"/>
      <c r="AA379" s="41"/>
      <c r="AB379" s="94"/>
      <c r="AC379" s="41"/>
    </row>
    <row r="380" spans="26:29" ht="15.75" customHeight="1">
      <c r="Z380" s="41"/>
      <c r="AA380" s="41"/>
      <c r="AB380" s="94"/>
      <c r="AC380" s="41"/>
    </row>
    <row r="381" spans="26:29" ht="15.75" customHeight="1">
      <c r="Z381" s="41"/>
      <c r="AA381" s="41"/>
      <c r="AB381" s="94"/>
      <c r="AC381" s="41"/>
    </row>
    <row r="382" spans="26:29" ht="15.75" customHeight="1">
      <c r="Z382" s="41"/>
      <c r="AA382" s="41"/>
      <c r="AB382" s="94"/>
      <c r="AC382" s="41"/>
    </row>
    <row r="383" spans="26:29" ht="15.75" customHeight="1">
      <c r="Z383" s="41"/>
      <c r="AA383" s="41"/>
      <c r="AB383" s="94"/>
      <c r="AC383" s="41"/>
    </row>
    <row r="384" spans="26:29" ht="15.75" customHeight="1">
      <c r="Z384" s="41"/>
      <c r="AA384" s="41"/>
      <c r="AB384" s="94"/>
      <c r="AC384" s="41"/>
    </row>
    <row r="385" spans="26:29" ht="15.75" customHeight="1">
      <c r="Z385" s="41"/>
      <c r="AA385" s="41"/>
      <c r="AB385" s="94"/>
      <c r="AC385" s="41"/>
    </row>
    <row r="386" spans="26:29" ht="15.75" customHeight="1">
      <c r="Z386" s="41"/>
      <c r="AA386" s="41"/>
      <c r="AB386" s="94"/>
      <c r="AC386" s="41"/>
    </row>
    <row r="387" spans="26:29" ht="15.75" customHeight="1">
      <c r="Z387" s="41"/>
      <c r="AA387" s="41"/>
      <c r="AB387" s="94"/>
      <c r="AC387" s="41"/>
    </row>
    <row r="388" spans="26:29" ht="15.75" customHeight="1">
      <c r="Z388" s="41"/>
      <c r="AA388" s="41"/>
      <c r="AB388" s="94"/>
      <c r="AC388" s="41"/>
    </row>
    <row r="389" spans="26:29" ht="15.75" customHeight="1">
      <c r="Z389" s="41"/>
      <c r="AA389" s="41"/>
      <c r="AB389" s="94"/>
      <c r="AC389" s="41"/>
    </row>
    <row r="390" spans="26:29" ht="15.75" customHeight="1">
      <c r="Z390" s="41"/>
      <c r="AA390" s="41"/>
      <c r="AB390" s="94"/>
      <c r="AC390" s="41"/>
    </row>
    <row r="391" spans="26:29" ht="15.75" customHeight="1">
      <c r="Z391" s="41"/>
      <c r="AA391" s="41"/>
      <c r="AB391" s="94"/>
      <c r="AC391" s="41"/>
    </row>
    <row r="392" spans="26:29" ht="15.75" customHeight="1">
      <c r="Z392" s="41"/>
      <c r="AA392" s="41"/>
      <c r="AB392" s="94"/>
      <c r="AC392" s="41"/>
    </row>
    <row r="393" spans="26:29" ht="15.75" customHeight="1">
      <c r="Z393" s="41"/>
      <c r="AA393" s="41"/>
      <c r="AB393" s="94"/>
      <c r="AC393" s="41"/>
    </row>
    <row r="394" spans="26:29" ht="15.75" customHeight="1">
      <c r="Z394" s="41"/>
      <c r="AA394" s="41"/>
      <c r="AB394" s="94"/>
      <c r="AC394" s="41"/>
    </row>
    <row r="395" spans="26:29" ht="15.75" customHeight="1">
      <c r="Z395" s="41"/>
      <c r="AA395" s="41"/>
      <c r="AB395" s="94"/>
      <c r="AC395" s="41"/>
    </row>
    <row r="396" spans="26:29" ht="15.75" customHeight="1">
      <c r="Z396" s="41"/>
      <c r="AA396" s="41"/>
      <c r="AB396" s="94"/>
      <c r="AC396" s="41"/>
    </row>
    <row r="397" spans="26:29" ht="15.75" customHeight="1">
      <c r="Z397" s="41"/>
      <c r="AA397" s="41"/>
      <c r="AB397" s="94"/>
      <c r="AC397" s="41"/>
    </row>
    <row r="398" spans="26:29" ht="15.75" customHeight="1">
      <c r="Z398" s="41"/>
      <c r="AA398" s="41"/>
      <c r="AB398" s="94"/>
      <c r="AC398" s="41"/>
    </row>
    <row r="399" spans="26:29" ht="15.75" customHeight="1">
      <c r="Z399" s="41"/>
      <c r="AA399" s="41"/>
      <c r="AB399" s="94"/>
      <c r="AC399" s="41"/>
    </row>
    <row r="400" spans="26:29" ht="15.75" customHeight="1">
      <c r="Z400" s="41"/>
      <c r="AA400" s="41"/>
      <c r="AB400" s="94"/>
      <c r="AC400" s="41"/>
    </row>
    <row r="401" spans="26:29" ht="15.75" customHeight="1">
      <c r="Z401" s="41"/>
      <c r="AA401" s="41"/>
      <c r="AB401" s="94"/>
      <c r="AC401" s="41"/>
    </row>
    <row r="402" spans="26:29" ht="15.75" customHeight="1">
      <c r="Z402" s="41"/>
      <c r="AA402" s="41"/>
      <c r="AB402" s="94"/>
      <c r="AC402" s="41"/>
    </row>
    <row r="403" spans="26:29" ht="15.75" customHeight="1">
      <c r="Z403" s="41"/>
      <c r="AA403" s="41"/>
      <c r="AB403" s="94"/>
      <c r="AC403" s="41"/>
    </row>
    <row r="404" spans="26:29" ht="15.75" customHeight="1">
      <c r="Z404" s="41"/>
      <c r="AA404" s="41"/>
      <c r="AB404" s="94"/>
      <c r="AC404" s="41"/>
    </row>
    <row r="405" spans="26:29" ht="15.75" customHeight="1">
      <c r="Z405" s="41"/>
      <c r="AA405" s="41"/>
      <c r="AB405" s="94"/>
      <c r="AC405" s="41"/>
    </row>
    <row r="406" spans="26:29" ht="15.75" customHeight="1">
      <c r="Z406" s="41"/>
      <c r="AA406" s="41"/>
      <c r="AB406" s="94"/>
      <c r="AC406" s="41"/>
    </row>
    <row r="407" spans="26:29" ht="15.75" customHeight="1">
      <c r="Z407" s="41"/>
      <c r="AA407" s="41"/>
      <c r="AB407" s="94"/>
      <c r="AC407" s="41"/>
    </row>
    <row r="408" spans="26:29" ht="15.75" customHeight="1">
      <c r="Z408" s="41"/>
      <c r="AA408" s="41"/>
      <c r="AB408" s="94"/>
      <c r="AC408" s="41"/>
    </row>
    <row r="409" spans="26:29" ht="15.75" customHeight="1">
      <c r="Z409" s="41"/>
      <c r="AA409" s="41"/>
      <c r="AB409" s="94"/>
      <c r="AC409" s="41"/>
    </row>
    <row r="410" spans="26:29" ht="15.75" customHeight="1">
      <c r="Z410" s="41"/>
      <c r="AA410" s="41"/>
      <c r="AB410" s="94"/>
      <c r="AC410" s="41"/>
    </row>
    <row r="411" spans="26:29" ht="15.75" customHeight="1">
      <c r="Z411" s="41"/>
      <c r="AA411" s="41"/>
      <c r="AB411" s="94"/>
      <c r="AC411" s="41"/>
    </row>
    <row r="412" spans="26:29" ht="15.75" customHeight="1">
      <c r="Z412" s="41"/>
      <c r="AA412" s="41"/>
      <c r="AB412" s="94"/>
      <c r="AC412" s="41"/>
    </row>
    <row r="413" spans="26:29" ht="15.75" customHeight="1">
      <c r="Z413" s="41"/>
      <c r="AA413" s="41"/>
      <c r="AB413" s="94"/>
      <c r="AC413" s="41"/>
    </row>
    <row r="414" spans="26:29" ht="15.75" customHeight="1">
      <c r="Z414" s="41"/>
      <c r="AA414" s="41"/>
      <c r="AB414" s="94"/>
      <c r="AC414" s="41"/>
    </row>
    <row r="415" spans="26:29" ht="15.75" customHeight="1">
      <c r="Z415" s="41"/>
      <c r="AA415" s="41"/>
      <c r="AB415" s="94"/>
      <c r="AC415" s="41"/>
    </row>
    <row r="416" spans="26:29" ht="15.75" customHeight="1">
      <c r="Z416" s="41"/>
      <c r="AA416" s="41"/>
      <c r="AB416" s="94"/>
      <c r="AC416" s="41"/>
    </row>
    <row r="417" spans="26:29" ht="15.75" customHeight="1">
      <c r="Z417" s="41"/>
      <c r="AA417" s="41"/>
      <c r="AB417" s="94"/>
      <c r="AC417" s="41"/>
    </row>
    <row r="418" spans="26:29" ht="15.75" customHeight="1">
      <c r="Z418" s="41"/>
      <c r="AA418" s="41"/>
      <c r="AB418" s="94"/>
      <c r="AC418" s="41"/>
    </row>
    <row r="419" spans="26:29" ht="15.75" customHeight="1">
      <c r="Z419" s="41"/>
      <c r="AA419" s="41"/>
      <c r="AB419" s="94"/>
      <c r="AC419" s="41"/>
    </row>
    <row r="420" spans="26:29" ht="15.75" customHeight="1">
      <c r="Z420" s="41"/>
      <c r="AA420" s="41"/>
      <c r="AB420" s="94"/>
      <c r="AC420" s="41"/>
    </row>
    <row r="421" spans="26:29" ht="15.75" customHeight="1">
      <c r="Z421" s="41"/>
      <c r="AA421" s="41"/>
      <c r="AB421" s="94"/>
      <c r="AC421" s="41"/>
    </row>
    <row r="422" spans="26:29" ht="15.75" customHeight="1">
      <c r="Z422" s="41"/>
      <c r="AA422" s="41"/>
      <c r="AB422" s="94"/>
      <c r="AC422" s="41"/>
    </row>
    <row r="423" spans="26:29" ht="15.75" customHeight="1">
      <c r="Z423" s="41"/>
      <c r="AA423" s="41"/>
      <c r="AB423" s="94"/>
      <c r="AC423" s="41"/>
    </row>
    <row r="424" spans="26:29" ht="15.75" customHeight="1">
      <c r="Z424" s="41"/>
      <c r="AA424" s="41"/>
      <c r="AB424" s="94"/>
      <c r="AC424" s="41"/>
    </row>
    <row r="425" spans="26:29" ht="15.75" customHeight="1">
      <c r="Z425" s="41"/>
      <c r="AA425" s="41"/>
      <c r="AB425" s="94"/>
      <c r="AC425" s="41"/>
    </row>
    <row r="426" spans="26:29" ht="15.75" customHeight="1">
      <c r="Z426" s="41"/>
      <c r="AA426" s="41"/>
      <c r="AB426" s="94"/>
      <c r="AC426" s="41"/>
    </row>
    <row r="427" spans="26:29" ht="15.75" customHeight="1">
      <c r="Z427" s="41"/>
      <c r="AA427" s="41"/>
      <c r="AB427" s="94"/>
      <c r="AC427" s="41"/>
    </row>
    <row r="428" spans="26:29" ht="15.75" customHeight="1">
      <c r="Z428" s="41"/>
      <c r="AA428" s="41"/>
      <c r="AB428" s="94"/>
      <c r="AC428" s="41"/>
    </row>
    <row r="429" spans="26:29" ht="15.75" customHeight="1">
      <c r="Z429" s="41"/>
      <c r="AA429" s="41"/>
      <c r="AB429" s="94"/>
      <c r="AC429" s="41"/>
    </row>
    <row r="430" spans="26:29" ht="15.75" customHeight="1">
      <c r="Z430" s="41"/>
      <c r="AA430" s="41"/>
      <c r="AB430" s="94"/>
      <c r="AC430" s="41"/>
    </row>
    <row r="431" spans="26:29" ht="15.75" customHeight="1">
      <c r="Z431" s="41"/>
      <c r="AA431" s="41"/>
      <c r="AB431" s="94"/>
      <c r="AC431" s="41"/>
    </row>
    <row r="432" spans="26:29" ht="15.75" customHeight="1">
      <c r="Z432" s="41"/>
      <c r="AA432" s="41"/>
      <c r="AB432" s="94"/>
      <c r="AC432" s="41"/>
    </row>
    <row r="433" spans="26:29" ht="15.75" customHeight="1">
      <c r="Z433" s="41"/>
      <c r="AA433" s="41"/>
      <c r="AB433" s="94"/>
      <c r="AC433" s="41"/>
    </row>
    <row r="434" spans="26:29" ht="15.75" customHeight="1">
      <c r="Z434" s="41"/>
      <c r="AA434" s="41"/>
      <c r="AB434" s="94"/>
      <c r="AC434" s="41"/>
    </row>
    <row r="435" spans="26:29" ht="15.75" customHeight="1">
      <c r="Z435" s="41"/>
      <c r="AA435" s="41"/>
      <c r="AB435" s="94"/>
      <c r="AC435" s="41"/>
    </row>
    <row r="436" spans="26:29" ht="15.75" customHeight="1">
      <c r="Z436" s="41"/>
      <c r="AA436" s="41"/>
      <c r="AB436" s="94"/>
      <c r="AC436" s="41"/>
    </row>
    <row r="437" spans="26:29" ht="15.75" customHeight="1">
      <c r="Z437" s="41"/>
      <c r="AA437" s="41"/>
      <c r="AB437" s="94"/>
      <c r="AC437" s="41"/>
    </row>
    <row r="438" spans="26:29" ht="15.75" customHeight="1">
      <c r="Z438" s="41"/>
      <c r="AA438" s="41"/>
      <c r="AB438" s="94"/>
      <c r="AC438" s="41"/>
    </row>
    <row r="439" spans="26:29" ht="15.75" customHeight="1">
      <c r="Z439" s="41"/>
      <c r="AA439" s="41"/>
      <c r="AB439" s="94"/>
      <c r="AC439" s="41"/>
    </row>
    <row r="440" spans="26:29" ht="15.75" customHeight="1">
      <c r="Z440" s="41"/>
      <c r="AA440" s="41"/>
      <c r="AB440" s="94"/>
      <c r="AC440" s="41"/>
    </row>
    <row r="441" spans="26:29" ht="15.75" customHeight="1">
      <c r="Z441" s="41"/>
      <c r="AA441" s="41"/>
      <c r="AB441" s="94"/>
      <c r="AC441" s="41"/>
    </row>
    <row r="442" spans="26:29" ht="15.75" customHeight="1">
      <c r="Z442" s="41"/>
      <c r="AA442" s="41"/>
      <c r="AB442" s="94"/>
      <c r="AC442" s="41"/>
    </row>
    <row r="443" spans="26:29" ht="15.75" customHeight="1">
      <c r="Z443" s="41"/>
      <c r="AA443" s="41"/>
      <c r="AB443" s="94"/>
      <c r="AC443" s="41"/>
    </row>
    <row r="444" spans="26:29" ht="15.75" customHeight="1">
      <c r="Z444" s="41"/>
      <c r="AA444" s="41"/>
      <c r="AB444" s="94"/>
      <c r="AC444" s="41"/>
    </row>
    <row r="445" spans="26:29" ht="15.75" customHeight="1">
      <c r="Z445" s="41"/>
      <c r="AA445" s="41"/>
      <c r="AB445" s="94"/>
      <c r="AC445" s="41"/>
    </row>
    <row r="446" spans="26:29" ht="15.75" customHeight="1">
      <c r="Z446" s="41"/>
      <c r="AA446" s="41"/>
      <c r="AB446" s="94"/>
      <c r="AC446" s="41"/>
    </row>
    <row r="447" spans="26:29" ht="15.75" customHeight="1">
      <c r="Z447" s="41"/>
      <c r="AA447" s="41"/>
      <c r="AB447" s="94"/>
      <c r="AC447" s="41"/>
    </row>
    <row r="448" spans="26:29" ht="15.75" customHeight="1">
      <c r="Z448" s="41"/>
      <c r="AA448" s="41"/>
      <c r="AB448" s="94"/>
      <c r="AC448" s="41"/>
    </row>
    <row r="449" spans="26:29" ht="15.75" customHeight="1">
      <c r="Z449" s="41"/>
      <c r="AA449" s="41"/>
      <c r="AB449" s="94"/>
      <c r="AC449" s="41"/>
    </row>
    <row r="450" spans="26:29" ht="15.75" customHeight="1">
      <c r="Z450" s="41"/>
      <c r="AA450" s="41"/>
      <c r="AB450" s="94"/>
      <c r="AC450" s="41"/>
    </row>
    <row r="451" spans="26:29" ht="15.75" customHeight="1">
      <c r="Z451" s="41"/>
      <c r="AA451" s="41"/>
      <c r="AB451" s="94"/>
      <c r="AC451" s="41"/>
    </row>
    <row r="452" spans="26:29" ht="15.75" customHeight="1">
      <c r="Z452" s="41"/>
      <c r="AA452" s="41"/>
      <c r="AB452" s="94"/>
      <c r="AC452" s="41"/>
    </row>
    <row r="453" spans="26:29" ht="15.75" customHeight="1">
      <c r="Z453" s="41"/>
      <c r="AA453" s="41"/>
      <c r="AB453" s="94"/>
      <c r="AC453" s="41"/>
    </row>
    <row r="454" spans="26:29" ht="15.75" customHeight="1">
      <c r="Z454" s="41"/>
      <c r="AA454" s="41"/>
      <c r="AB454" s="94"/>
      <c r="AC454" s="41"/>
    </row>
    <row r="455" spans="26:29" ht="15.75" customHeight="1">
      <c r="Z455" s="41"/>
      <c r="AA455" s="41"/>
      <c r="AB455" s="94"/>
      <c r="AC455" s="41"/>
    </row>
    <row r="456" spans="26:29" ht="15.75" customHeight="1">
      <c r="Z456" s="41"/>
      <c r="AA456" s="41"/>
      <c r="AB456" s="94"/>
      <c r="AC456" s="41"/>
    </row>
    <row r="457" spans="26:29" ht="15.75" customHeight="1">
      <c r="Z457" s="41"/>
      <c r="AA457" s="41"/>
      <c r="AB457" s="94"/>
      <c r="AC457" s="41"/>
    </row>
    <row r="458" spans="26:29" ht="15.75" customHeight="1">
      <c r="Z458" s="41"/>
      <c r="AA458" s="41"/>
      <c r="AB458" s="94"/>
      <c r="AC458" s="41"/>
    </row>
    <row r="459" spans="26:29" ht="15.75" customHeight="1">
      <c r="Z459" s="41"/>
      <c r="AA459" s="41"/>
      <c r="AB459" s="94"/>
      <c r="AC459" s="41"/>
    </row>
    <row r="460" spans="26:29" ht="15.75" customHeight="1">
      <c r="Z460" s="41"/>
      <c r="AA460" s="41"/>
      <c r="AB460" s="94"/>
      <c r="AC460" s="41"/>
    </row>
    <row r="461" spans="26:29" ht="15.75" customHeight="1">
      <c r="Z461" s="41"/>
      <c r="AA461" s="41"/>
      <c r="AB461" s="94"/>
      <c r="AC461" s="41"/>
    </row>
    <row r="462" spans="26:29" ht="15.75" customHeight="1">
      <c r="Z462" s="41"/>
      <c r="AA462" s="41"/>
      <c r="AB462" s="94"/>
      <c r="AC462" s="41"/>
    </row>
    <row r="463" spans="26:29" ht="15.75" customHeight="1">
      <c r="Z463" s="41"/>
      <c r="AA463" s="41"/>
      <c r="AB463" s="94"/>
      <c r="AC463" s="41"/>
    </row>
    <row r="464" spans="26:29" ht="15.75" customHeight="1">
      <c r="Z464" s="41"/>
      <c r="AA464" s="41"/>
      <c r="AB464" s="94"/>
      <c r="AC464" s="41"/>
    </row>
    <row r="465" spans="26:29" ht="15.75" customHeight="1">
      <c r="Z465" s="41"/>
      <c r="AA465" s="41"/>
      <c r="AB465" s="94"/>
      <c r="AC465" s="41"/>
    </row>
    <row r="466" spans="26:29" ht="15.75" customHeight="1">
      <c r="Z466" s="41"/>
      <c r="AA466" s="41"/>
      <c r="AB466" s="94"/>
      <c r="AC466" s="41"/>
    </row>
    <row r="467" spans="26:29" ht="15.75" customHeight="1">
      <c r="Z467" s="41"/>
      <c r="AA467" s="41"/>
      <c r="AB467" s="94"/>
      <c r="AC467" s="41"/>
    </row>
    <row r="468" spans="26:29" ht="15.75" customHeight="1">
      <c r="Z468" s="41"/>
      <c r="AA468" s="41"/>
      <c r="AB468" s="94"/>
      <c r="AC468" s="41"/>
    </row>
    <row r="469" spans="26:29" ht="15.75" customHeight="1">
      <c r="Z469" s="41"/>
      <c r="AA469" s="41"/>
      <c r="AB469" s="94"/>
      <c r="AC469" s="41"/>
    </row>
    <row r="470" spans="26:29" ht="15.75" customHeight="1">
      <c r="Z470" s="41"/>
      <c r="AA470" s="41"/>
      <c r="AB470" s="94"/>
      <c r="AC470" s="41"/>
    </row>
    <row r="471" spans="26:29" ht="15.75" customHeight="1">
      <c r="Z471" s="41"/>
      <c r="AA471" s="41"/>
      <c r="AB471" s="94"/>
      <c r="AC471" s="41"/>
    </row>
    <row r="472" spans="26:29" ht="15.75" customHeight="1">
      <c r="Z472" s="41"/>
      <c r="AA472" s="41"/>
      <c r="AB472" s="94"/>
      <c r="AC472" s="41"/>
    </row>
    <row r="473" spans="26:29" ht="15.75" customHeight="1">
      <c r="Z473" s="41"/>
      <c r="AA473" s="41"/>
      <c r="AB473" s="94"/>
      <c r="AC473" s="41"/>
    </row>
    <row r="474" spans="26:29" ht="15.75" customHeight="1">
      <c r="Z474" s="41"/>
      <c r="AA474" s="41"/>
      <c r="AB474" s="94"/>
      <c r="AC474" s="41"/>
    </row>
    <row r="475" spans="26:29" ht="15.75" customHeight="1">
      <c r="Z475" s="41"/>
      <c r="AA475" s="41"/>
      <c r="AB475" s="94"/>
      <c r="AC475" s="41"/>
    </row>
    <row r="476" spans="26:29" ht="15.75" customHeight="1">
      <c r="Z476" s="41"/>
      <c r="AA476" s="41"/>
      <c r="AB476" s="94"/>
      <c r="AC476" s="41"/>
    </row>
    <row r="477" spans="26:29" ht="15.75" customHeight="1">
      <c r="Z477" s="41"/>
      <c r="AA477" s="41"/>
      <c r="AB477" s="94"/>
      <c r="AC477" s="41"/>
    </row>
    <row r="478" spans="26:29" ht="15.75" customHeight="1">
      <c r="Z478" s="41"/>
      <c r="AA478" s="41"/>
      <c r="AB478" s="94"/>
      <c r="AC478" s="41"/>
    </row>
    <row r="479" spans="26:29" ht="15.75" customHeight="1">
      <c r="Z479" s="41"/>
      <c r="AA479" s="41"/>
      <c r="AB479" s="94"/>
      <c r="AC479" s="41"/>
    </row>
    <row r="480" spans="26:29" ht="15.75" customHeight="1">
      <c r="Z480" s="41"/>
      <c r="AA480" s="41"/>
      <c r="AB480" s="94"/>
      <c r="AC480" s="41"/>
    </row>
    <row r="481" spans="26:29" ht="15.75" customHeight="1">
      <c r="Z481" s="41"/>
      <c r="AA481" s="41"/>
      <c r="AB481" s="94"/>
      <c r="AC481" s="41"/>
    </row>
    <row r="482" spans="26:29" ht="15.75" customHeight="1">
      <c r="Z482" s="41"/>
      <c r="AA482" s="41"/>
      <c r="AB482" s="94"/>
      <c r="AC482" s="41"/>
    </row>
    <row r="483" spans="26:29" ht="15.75" customHeight="1">
      <c r="Z483" s="41"/>
      <c r="AA483" s="41"/>
      <c r="AB483" s="94"/>
      <c r="AC483" s="41"/>
    </row>
    <row r="484" spans="26:29" ht="15.75" customHeight="1">
      <c r="Z484" s="41"/>
      <c r="AA484" s="41"/>
      <c r="AB484" s="94"/>
      <c r="AC484" s="41"/>
    </row>
    <row r="485" spans="26:29" ht="15.75" customHeight="1">
      <c r="Z485" s="41"/>
      <c r="AA485" s="41"/>
      <c r="AB485" s="94"/>
      <c r="AC485" s="41"/>
    </row>
    <row r="486" spans="26:29" ht="15.75" customHeight="1">
      <c r="Z486" s="41"/>
      <c r="AA486" s="41"/>
      <c r="AB486" s="94"/>
      <c r="AC486" s="41"/>
    </row>
    <row r="487" spans="26:29" ht="15.75" customHeight="1">
      <c r="Z487" s="41"/>
      <c r="AA487" s="41"/>
      <c r="AB487" s="94"/>
      <c r="AC487" s="41"/>
    </row>
    <row r="488" spans="26:29" ht="15.75" customHeight="1">
      <c r="Z488" s="41"/>
      <c r="AA488" s="41"/>
      <c r="AB488" s="94"/>
      <c r="AC488" s="41"/>
    </row>
    <row r="489" spans="26:29" ht="15.75" customHeight="1">
      <c r="Z489" s="41"/>
      <c r="AA489" s="41"/>
      <c r="AB489" s="94"/>
      <c r="AC489" s="41"/>
    </row>
    <row r="490" spans="26:29" ht="15.75" customHeight="1">
      <c r="Z490" s="41"/>
      <c r="AA490" s="41"/>
      <c r="AB490" s="94"/>
      <c r="AC490" s="41"/>
    </row>
    <row r="491" spans="26:29" ht="15.75" customHeight="1">
      <c r="Z491" s="41"/>
      <c r="AA491" s="41"/>
      <c r="AB491" s="94"/>
      <c r="AC491" s="41"/>
    </row>
    <row r="492" spans="26:29" ht="15.75" customHeight="1">
      <c r="Z492" s="41"/>
      <c r="AA492" s="41"/>
      <c r="AB492" s="94"/>
      <c r="AC492" s="41"/>
    </row>
    <row r="493" spans="26:29" ht="15.75" customHeight="1">
      <c r="Z493" s="41"/>
      <c r="AA493" s="41"/>
      <c r="AB493" s="94"/>
      <c r="AC493" s="41"/>
    </row>
    <row r="494" spans="26:29" ht="15.75" customHeight="1">
      <c r="Z494" s="41"/>
      <c r="AA494" s="41"/>
      <c r="AB494" s="94"/>
      <c r="AC494" s="41"/>
    </row>
    <row r="495" spans="26:29" ht="15.75" customHeight="1">
      <c r="Z495" s="41"/>
      <c r="AA495" s="41"/>
      <c r="AB495" s="94"/>
      <c r="AC495" s="41"/>
    </row>
    <row r="496" spans="26:29" ht="15.75" customHeight="1">
      <c r="Z496" s="41"/>
      <c r="AA496" s="41"/>
      <c r="AB496" s="94"/>
      <c r="AC496" s="41"/>
    </row>
    <row r="497" spans="26:29" ht="15.75" customHeight="1">
      <c r="Z497" s="41"/>
      <c r="AA497" s="41"/>
      <c r="AB497" s="94"/>
      <c r="AC497" s="41"/>
    </row>
    <row r="498" spans="26:29" ht="15.75" customHeight="1">
      <c r="Z498" s="41"/>
      <c r="AA498" s="41"/>
      <c r="AB498" s="94"/>
      <c r="AC498" s="41"/>
    </row>
    <row r="499" spans="26:29" ht="15.75" customHeight="1">
      <c r="Z499" s="41"/>
      <c r="AA499" s="41"/>
      <c r="AB499" s="94"/>
      <c r="AC499" s="41"/>
    </row>
    <row r="500" spans="26:29" ht="15.75" customHeight="1">
      <c r="Z500" s="41"/>
      <c r="AA500" s="41"/>
      <c r="AB500" s="94"/>
      <c r="AC500" s="41"/>
    </row>
    <row r="501" spans="26:29" ht="15.75" customHeight="1">
      <c r="Z501" s="41"/>
      <c r="AA501" s="41"/>
      <c r="AB501" s="94"/>
      <c r="AC501" s="41"/>
    </row>
    <row r="502" spans="26:29" ht="15.75" customHeight="1">
      <c r="Z502" s="41"/>
      <c r="AA502" s="41"/>
      <c r="AB502" s="94"/>
      <c r="AC502" s="41"/>
    </row>
    <row r="503" spans="26:29" ht="15.75" customHeight="1">
      <c r="Z503" s="41"/>
      <c r="AA503" s="41"/>
      <c r="AB503" s="94"/>
      <c r="AC503" s="41"/>
    </row>
    <row r="504" spans="26:29" ht="15.75" customHeight="1">
      <c r="Z504" s="41"/>
      <c r="AA504" s="41"/>
      <c r="AB504" s="94"/>
      <c r="AC504" s="41"/>
    </row>
    <row r="505" spans="26:29" ht="15.75" customHeight="1">
      <c r="Z505" s="41"/>
      <c r="AA505" s="41"/>
      <c r="AB505" s="94"/>
      <c r="AC505" s="41"/>
    </row>
    <row r="506" spans="26:29" ht="15.75" customHeight="1">
      <c r="Z506" s="41"/>
      <c r="AA506" s="41"/>
      <c r="AB506" s="94"/>
      <c r="AC506" s="41"/>
    </row>
    <row r="507" spans="26:29" ht="15.75" customHeight="1">
      <c r="Z507" s="41"/>
      <c r="AA507" s="41"/>
      <c r="AB507" s="94"/>
      <c r="AC507" s="41"/>
    </row>
    <row r="508" spans="26:29" ht="15.75" customHeight="1">
      <c r="Z508" s="41"/>
      <c r="AA508" s="41"/>
      <c r="AB508" s="94"/>
      <c r="AC508" s="41"/>
    </row>
    <row r="509" spans="26:29" ht="15.75" customHeight="1">
      <c r="Z509" s="41"/>
      <c r="AA509" s="41"/>
      <c r="AB509" s="94"/>
      <c r="AC509" s="41"/>
    </row>
    <row r="510" spans="26:29" ht="15.75" customHeight="1">
      <c r="Z510" s="41"/>
      <c r="AA510" s="41"/>
      <c r="AB510" s="94"/>
      <c r="AC510" s="41"/>
    </row>
    <row r="511" spans="26:29" ht="15.75" customHeight="1">
      <c r="Z511" s="41"/>
      <c r="AA511" s="41"/>
      <c r="AB511" s="94"/>
      <c r="AC511" s="41"/>
    </row>
    <row r="512" spans="26:29" ht="15.75" customHeight="1">
      <c r="Z512" s="41"/>
      <c r="AA512" s="41"/>
      <c r="AB512" s="94"/>
      <c r="AC512" s="41"/>
    </row>
    <row r="513" spans="26:29" ht="15.75" customHeight="1">
      <c r="Z513" s="41"/>
      <c r="AA513" s="41"/>
      <c r="AB513" s="94"/>
      <c r="AC513" s="41"/>
    </row>
    <row r="514" spans="26:29" ht="15.75" customHeight="1">
      <c r="Z514" s="41"/>
      <c r="AA514" s="41"/>
      <c r="AB514" s="94"/>
      <c r="AC514" s="41"/>
    </row>
    <row r="515" spans="26:29" ht="15.75" customHeight="1">
      <c r="Z515" s="41"/>
      <c r="AA515" s="41"/>
      <c r="AB515" s="94"/>
      <c r="AC515" s="41"/>
    </row>
    <row r="516" spans="26:29" ht="15.75" customHeight="1">
      <c r="Z516" s="41"/>
      <c r="AA516" s="41"/>
      <c r="AB516" s="94"/>
      <c r="AC516" s="41"/>
    </row>
    <row r="517" spans="26:29" ht="15.75" customHeight="1">
      <c r="Z517" s="41"/>
      <c r="AA517" s="41"/>
      <c r="AB517" s="94"/>
      <c r="AC517" s="41"/>
    </row>
    <row r="518" spans="26:29" ht="15.75" customHeight="1">
      <c r="Z518" s="41"/>
      <c r="AA518" s="41"/>
      <c r="AB518" s="94"/>
      <c r="AC518" s="41"/>
    </row>
    <row r="519" spans="26:29" ht="15.75" customHeight="1">
      <c r="Z519" s="41"/>
      <c r="AA519" s="41"/>
      <c r="AB519" s="94"/>
      <c r="AC519" s="41"/>
    </row>
    <row r="520" spans="26:29" ht="15.75" customHeight="1">
      <c r="Z520" s="41"/>
      <c r="AA520" s="41"/>
      <c r="AB520" s="94"/>
      <c r="AC520" s="41"/>
    </row>
    <row r="521" spans="26:29" ht="15.75" customHeight="1">
      <c r="Z521" s="41"/>
      <c r="AA521" s="41"/>
      <c r="AB521" s="94"/>
      <c r="AC521" s="41"/>
    </row>
    <row r="522" spans="26:29" ht="15.75" customHeight="1">
      <c r="Z522" s="41"/>
      <c r="AA522" s="41"/>
      <c r="AB522" s="94"/>
      <c r="AC522" s="41"/>
    </row>
    <row r="523" spans="26:29" ht="15.75" customHeight="1">
      <c r="Z523" s="41"/>
      <c r="AA523" s="41"/>
      <c r="AB523" s="94"/>
      <c r="AC523" s="41"/>
    </row>
    <row r="524" spans="26:29" ht="15.75" customHeight="1">
      <c r="Z524" s="41"/>
      <c r="AA524" s="41"/>
      <c r="AB524" s="94"/>
      <c r="AC524" s="41"/>
    </row>
    <row r="525" spans="26:29" ht="15.75" customHeight="1">
      <c r="Z525" s="41"/>
      <c r="AA525" s="41"/>
      <c r="AB525" s="94"/>
      <c r="AC525" s="41"/>
    </row>
    <row r="526" spans="26:29" ht="15.75" customHeight="1">
      <c r="Z526" s="41"/>
      <c r="AA526" s="41"/>
      <c r="AB526" s="94"/>
      <c r="AC526" s="41"/>
    </row>
    <row r="527" spans="26:29" ht="15.75" customHeight="1">
      <c r="Z527" s="41"/>
      <c r="AA527" s="41"/>
      <c r="AB527" s="94"/>
      <c r="AC527" s="41"/>
    </row>
    <row r="528" spans="26:29" ht="15.75" customHeight="1">
      <c r="Z528" s="41"/>
      <c r="AA528" s="41"/>
      <c r="AB528" s="94"/>
      <c r="AC528" s="41"/>
    </row>
    <row r="529" spans="26:29" ht="15.75" customHeight="1">
      <c r="Z529" s="41"/>
      <c r="AA529" s="41"/>
      <c r="AB529" s="94"/>
      <c r="AC529" s="41"/>
    </row>
    <row r="530" spans="26:29" ht="15.75" customHeight="1">
      <c r="Z530" s="41"/>
      <c r="AA530" s="41"/>
      <c r="AB530" s="94"/>
      <c r="AC530" s="41"/>
    </row>
    <row r="531" spans="26:29" ht="15.75" customHeight="1">
      <c r="Z531" s="41"/>
      <c r="AA531" s="41"/>
      <c r="AB531" s="94"/>
      <c r="AC531" s="41"/>
    </row>
    <row r="532" spans="26:29" ht="15.75" customHeight="1">
      <c r="Z532" s="41"/>
      <c r="AA532" s="41"/>
      <c r="AB532" s="94"/>
      <c r="AC532" s="41"/>
    </row>
    <row r="533" spans="26:29" ht="15.75" customHeight="1">
      <c r="Z533" s="41"/>
      <c r="AA533" s="41"/>
      <c r="AB533" s="94"/>
      <c r="AC533" s="41"/>
    </row>
    <row r="534" spans="26:29" ht="15.75" customHeight="1">
      <c r="Z534" s="41"/>
      <c r="AA534" s="41"/>
      <c r="AB534" s="94"/>
      <c r="AC534" s="41"/>
    </row>
    <row r="535" spans="26:29" ht="15.75" customHeight="1">
      <c r="Z535" s="41"/>
      <c r="AA535" s="41"/>
      <c r="AB535" s="94"/>
      <c r="AC535" s="41"/>
    </row>
    <row r="536" spans="26:29" ht="15.75" customHeight="1">
      <c r="Z536" s="41"/>
      <c r="AA536" s="41"/>
      <c r="AB536" s="94"/>
      <c r="AC536" s="41"/>
    </row>
    <row r="537" spans="26:29" ht="15.75" customHeight="1">
      <c r="Z537" s="41"/>
      <c r="AA537" s="41"/>
      <c r="AB537" s="94"/>
      <c r="AC537" s="41"/>
    </row>
    <row r="538" spans="26:29" ht="15.75" customHeight="1">
      <c r="Z538" s="41"/>
      <c r="AA538" s="41"/>
      <c r="AB538" s="94"/>
      <c r="AC538" s="41"/>
    </row>
    <row r="539" spans="26:29" ht="15.75" customHeight="1">
      <c r="Z539" s="41"/>
      <c r="AA539" s="41"/>
      <c r="AB539" s="94"/>
      <c r="AC539" s="41"/>
    </row>
    <row r="540" spans="26:29" ht="15.75" customHeight="1">
      <c r="Z540" s="41"/>
      <c r="AA540" s="41"/>
      <c r="AB540" s="94"/>
      <c r="AC540" s="41"/>
    </row>
    <row r="541" spans="26:29" ht="15.75" customHeight="1">
      <c r="Z541" s="41"/>
      <c r="AA541" s="41"/>
      <c r="AB541" s="94"/>
      <c r="AC541" s="41"/>
    </row>
    <row r="542" spans="26:29" ht="15.75" customHeight="1">
      <c r="Z542" s="41"/>
      <c r="AA542" s="41"/>
      <c r="AB542" s="94"/>
      <c r="AC542" s="41"/>
    </row>
    <row r="543" spans="26:29" ht="15.75" customHeight="1">
      <c r="Z543" s="41"/>
      <c r="AA543" s="41"/>
      <c r="AB543" s="94"/>
      <c r="AC543" s="41"/>
    </row>
    <row r="544" spans="26:29" ht="15.75" customHeight="1">
      <c r="Z544" s="41"/>
      <c r="AA544" s="41"/>
      <c r="AB544" s="94"/>
      <c r="AC544" s="41"/>
    </row>
    <row r="545" spans="26:29" ht="15.75" customHeight="1">
      <c r="Z545" s="41"/>
      <c r="AA545" s="41"/>
      <c r="AB545" s="94"/>
      <c r="AC545" s="41"/>
    </row>
    <row r="546" spans="26:29" ht="15.75" customHeight="1">
      <c r="Z546" s="41"/>
      <c r="AA546" s="41"/>
      <c r="AB546" s="94"/>
      <c r="AC546" s="41"/>
    </row>
    <row r="547" spans="26:29" ht="15.75" customHeight="1">
      <c r="Z547" s="41"/>
      <c r="AA547" s="41"/>
      <c r="AB547" s="94"/>
      <c r="AC547" s="41"/>
    </row>
    <row r="548" spans="26:29" ht="15.75" customHeight="1">
      <c r="Z548" s="41"/>
      <c r="AA548" s="41"/>
      <c r="AB548" s="94"/>
      <c r="AC548" s="41"/>
    </row>
    <row r="549" spans="26:29" ht="15.75" customHeight="1">
      <c r="Z549" s="41"/>
      <c r="AA549" s="41"/>
      <c r="AB549" s="94"/>
      <c r="AC549" s="41"/>
    </row>
    <row r="550" spans="26:29" ht="15.75" customHeight="1">
      <c r="Z550" s="41"/>
      <c r="AA550" s="41"/>
      <c r="AB550" s="94"/>
      <c r="AC550" s="41"/>
    </row>
    <row r="551" spans="26:29" ht="15.75" customHeight="1">
      <c r="Z551" s="41"/>
      <c r="AA551" s="41"/>
      <c r="AB551" s="94"/>
      <c r="AC551" s="41"/>
    </row>
    <row r="552" spans="26:29" ht="15.75" customHeight="1">
      <c r="Z552" s="41"/>
      <c r="AA552" s="41"/>
      <c r="AB552" s="94"/>
      <c r="AC552" s="41"/>
    </row>
    <row r="553" spans="26:29" ht="15.75" customHeight="1">
      <c r="Z553" s="41"/>
      <c r="AA553" s="41"/>
      <c r="AB553" s="94"/>
      <c r="AC553" s="41"/>
    </row>
    <row r="554" spans="26:29" ht="15.75" customHeight="1">
      <c r="Z554" s="41"/>
      <c r="AA554" s="41"/>
      <c r="AB554" s="94"/>
      <c r="AC554" s="41"/>
    </row>
    <row r="555" spans="26:29" ht="15.75" customHeight="1">
      <c r="Z555" s="41"/>
      <c r="AA555" s="41"/>
      <c r="AB555" s="94"/>
      <c r="AC555" s="41"/>
    </row>
    <row r="556" spans="26:29" ht="15.75" customHeight="1">
      <c r="Z556" s="41"/>
      <c r="AA556" s="41"/>
      <c r="AB556" s="94"/>
      <c r="AC556" s="41"/>
    </row>
    <row r="557" spans="26:29" ht="15.75" customHeight="1">
      <c r="Z557" s="41"/>
      <c r="AA557" s="41"/>
      <c r="AB557" s="94"/>
      <c r="AC557" s="41"/>
    </row>
    <row r="558" spans="26:29" ht="15.75" customHeight="1">
      <c r="Z558" s="41"/>
      <c r="AA558" s="41"/>
      <c r="AB558" s="94"/>
      <c r="AC558" s="41"/>
    </row>
    <row r="559" spans="26:29" ht="15.75" customHeight="1">
      <c r="Z559" s="41"/>
      <c r="AA559" s="41"/>
      <c r="AB559" s="94"/>
      <c r="AC559" s="41"/>
    </row>
    <row r="560" spans="26:29" ht="15.75" customHeight="1">
      <c r="Z560" s="41"/>
      <c r="AA560" s="41"/>
      <c r="AB560" s="94"/>
      <c r="AC560" s="41"/>
    </row>
    <row r="561" spans="26:29" ht="15.75" customHeight="1">
      <c r="Z561" s="41"/>
      <c r="AA561" s="41"/>
      <c r="AB561" s="94"/>
      <c r="AC561" s="41"/>
    </row>
    <row r="562" spans="26:29" ht="15.75" customHeight="1">
      <c r="Z562" s="41"/>
      <c r="AA562" s="41"/>
      <c r="AB562" s="94"/>
      <c r="AC562" s="41"/>
    </row>
    <row r="563" spans="26:29" ht="15.75" customHeight="1">
      <c r="Z563" s="41"/>
      <c r="AA563" s="41"/>
      <c r="AB563" s="94"/>
      <c r="AC563" s="41"/>
    </row>
    <row r="564" spans="26:29" ht="15.75" customHeight="1">
      <c r="Z564" s="41"/>
      <c r="AA564" s="41"/>
      <c r="AB564" s="94"/>
      <c r="AC564" s="41"/>
    </row>
    <row r="565" spans="26:29" ht="15.75" customHeight="1">
      <c r="Z565" s="41"/>
      <c r="AA565" s="41"/>
      <c r="AB565" s="94"/>
      <c r="AC565" s="41"/>
    </row>
    <row r="566" spans="26:29" ht="15.75" customHeight="1">
      <c r="Z566" s="41"/>
      <c r="AA566" s="41"/>
      <c r="AB566" s="94"/>
      <c r="AC566" s="41"/>
    </row>
    <row r="567" spans="26:29" ht="15.75" customHeight="1">
      <c r="Z567" s="41"/>
      <c r="AA567" s="41"/>
      <c r="AB567" s="94"/>
      <c r="AC567" s="41"/>
    </row>
    <row r="568" spans="26:29" ht="15.75" customHeight="1">
      <c r="Z568" s="41"/>
      <c r="AA568" s="41"/>
      <c r="AB568" s="94"/>
      <c r="AC568" s="41"/>
    </row>
    <row r="569" spans="26:29" ht="15.75" customHeight="1">
      <c r="Z569" s="41"/>
      <c r="AA569" s="41"/>
      <c r="AB569" s="94"/>
      <c r="AC569" s="41"/>
    </row>
    <row r="570" spans="26:29" ht="15.75" customHeight="1">
      <c r="Z570" s="41"/>
      <c r="AA570" s="41"/>
      <c r="AB570" s="94"/>
      <c r="AC570" s="41"/>
    </row>
    <row r="571" spans="26:29" ht="15.75" customHeight="1">
      <c r="Z571" s="41"/>
      <c r="AA571" s="41"/>
      <c r="AB571" s="94"/>
      <c r="AC571" s="41"/>
    </row>
    <row r="572" spans="26:29" ht="15.75" customHeight="1">
      <c r="Z572" s="41"/>
      <c r="AA572" s="41"/>
      <c r="AB572" s="94"/>
      <c r="AC572" s="41"/>
    </row>
    <row r="573" spans="26:29" ht="15.75" customHeight="1">
      <c r="Z573" s="41"/>
      <c r="AA573" s="41"/>
      <c r="AB573" s="94"/>
      <c r="AC573" s="41"/>
    </row>
    <row r="574" spans="26:29" ht="15.75" customHeight="1">
      <c r="Z574" s="41"/>
      <c r="AA574" s="41"/>
      <c r="AB574" s="94"/>
      <c r="AC574" s="41"/>
    </row>
    <row r="575" spans="26:29" ht="15.75" customHeight="1">
      <c r="Z575" s="41"/>
      <c r="AA575" s="41"/>
      <c r="AB575" s="94"/>
      <c r="AC575" s="41"/>
    </row>
    <row r="576" spans="26:29" ht="15.75" customHeight="1">
      <c r="Z576" s="41"/>
      <c r="AA576" s="41"/>
      <c r="AB576" s="94"/>
      <c r="AC576" s="41"/>
    </row>
    <row r="577" spans="26:29" ht="15.75" customHeight="1">
      <c r="Z577" s="41"/>
      <c r="AA577" s="41"/>
      <c r="AB577" s="94"/>
      <c r="AC577" s="41"/>
    </row>
    <row r="578" spans="26:29" ht="15.75" customHeight="1">
      <c r="Z578" s="41"/>
      <c r="AA578" s="41"/>
      <c r="AB578" s="94"/>
      <c r="AC578" s="41"/>
    </row>
    <row r="579" spans="26:29" ht="15.75" customHeight="1">
      <c r="Z579" s="41"/>
      <c r="AA579" s="41"/>
      <c r="AB579" s="94"/>
      <c r="AC579" s="41"/>
    </row>
    <row r="580" spans="26:29" ht="15.75" customHeight="1">
      <c r="Z580" s="41"/>
      <c r="AA580" s="41"/>
      <c r="AB580" s="94"/>
      <c r="AC580" s="41"/>
    </row>
    <row r="581" spans="26:29" ht="15.75" customHeight="1">
      <c r="Z581" s="41"/>
      <c r="AA581" s="41"/>
      <c r="AB581" s="94"/>
      <c r="AC581" s="41"/>
    </row>
    <row r="582" spans="26:29" ht="15.75" customHeight="1">
      <c r="Z582" s="41"/>
      <c r="AA582" s="41"/>
      <c r="AB582" s="94"/>
      <c r="AC582" s="41"/>
    </row>
    <row r="583" spans="26:29" ht="15.75" customHeight="1">
      <c r="Z583" s="41"/>
      <c r="AA583" s="41"/>
      <c r="AB583" s="94"/>
      <c r="AC583" s="41"/>
    </row>
    <row r="584" spans="26:29" ht="15.75" customHeight="1">
      <c r="Z584" s="41"/>
      <c r="AA584" s="41"/>
      <c r="AB584" s="94"/>
      <c r="AC584" s="41"/>
    </row>
    <row r="585" spans="26:29" ht="15.75" customHeight="1">
      <c r="Z585" s="41"/>
      <c r="AA585" s="41"/>
      <c r="AB585" s="94"/>
      <c r="AC585" s="41"/>
    </row>
    <row r="586" spans="26:29" ht="15.75" customHeight="1">
      <c r="Z586" s="41"/>
      <c r="AA586" s="41"/>
      <c r="AB586" s="94"/>
      <c r="AC586" s="41"/>
    </row>
    <row r="587" spans="26:29" ht="15.75" customHeight="1">
      <c r="Z587" s="41"/>
      <c r="AA587" s="41"/>
      <c r="AB587" s="94"/>
      <c r="AC587" s="41"/>
    </row>
    <row r="588" spans="26:29" ht="15.75" customHeight="1">
      <c r="Z588" s="41"/>
      <c r="AA588" s="41"/>
      <c r="AB588" s="94"/>
      <c r="AC588" s="41"/>
    </row>
    <row r="589" spans="26:29" ht="15.75" customHeight="1">
      <c r="Z589" s="41"/>
      <c r="AA589" s="41"/>
      <c r="AB589" s="94"/>
      <c r="AC589" s="41"/>
    </row>
    <row r="590" spans="26:29" ht="15.75" customHeight="1">
      <c r="Z590" s="41"/>
      <c r="AA590" s="41"/>
      <c r="AB590" s="94"/>
      <c r="AC590" s="41"/>
    </row>
    <row r="591" spans="26:29" ht="15.75" customHeight="1">
      <c r="Z591" s="41"/>
      <c r="AA591" s="41"/>
      <c r="AB591" s="94"/>
      <c r="AC591" s="41"/>
    </row>
    <row r="592" spans="26:29" ht="15.75" customHeight="1">
      <c r="Z592" s="41"/>
      <c r="AA592" s="41"/>
      <c r="AB592" s="94"/>
      <c r="AC592" s="41"/>
    </row>
    <row r="593" spans="26:29" ht="15.75" customHeight="1">
      <c r="Z593" s="41"/>
      <c r="AA593" s="41"/>
      <c r="AB593" s="94"/>
      <c r="AC593" s="41"/>
    </row>
    <row r="594" spans="26:29" ht="15.75" customHeight="1">
      <c r="Z594" s="41"/>
      <c r="AA594" s="41"/>
      <c r="AB594" s="94"/>
      <c r="AC594" s="41"/>
    </row>
    <row r="595" spans="26:29" ht="15.75" customHeight="1">
      <c r="Z595" s="41"/>
      <c r="AA595" s="41"/>
      <c r="AB595" s="94"/>
      <c r="AC595" s="41"/>
    </row>
    <row r="596" spans="26:29" ht="15.75" customHeight="1">
      <c r="Z596" s="41"/>
      <c r="AA596" s="41"/>
      <c r="AB596" s="94"/>
      <c r="AC596" s="41"/>
    </row>
    <row r="597" spans="26:29" ht="15.75" customHeight="1">
      <c r="Z597" s="41"/>
      <c r="AA597" s="41"/>
      <c r="AB597" s="94"/>
      <c r="AC597" s="41"/>
    </row>
    <row r="598" spans="26:29" ht="15.75" customHeight="1">
      <c r="Z598" s="41"/>
      <c r="AA598" s="41"/>
      <c r="AB598" s="94"/>
      <c r="AC598" s="41"/>
    </row>
    <row r="599" spans="26:29" ht="15.75" customHeight="1">
      <c r="Z599" s="41"/>
      <c r="AA599" s="41"/>
      <c r="AB599" s="94"/>
      <c r="AC599" s="41"/>
    </row>
    <row r="600" spans="26:29" ht="15.75" customHeight="1">
      <c r="Z600" s="41"/>
      <c r="AA600" s="41"/>
      <c r="AB600" s="94"/>
      <c r="AC600" s="41"/>
    </row>
    <row r="601" spans="26:29" ht="15.75" customHeight="1">
      <c r="Z601" s="41"/>
      <c r="AA601" s="41"/>
      <c r="AB601" s="94"/>
      <c r="AC601" s="41"/>
    </row>
    <row r="602" spans="26:29" ht="15.75" customHeight="1">
      <c r="Z602" s="41"/>
      <c r="AA602" s="41"/>
      <c r="AB602" s="94"/>
      <c r="AC602" s="41"/>
    </row>
    <row r="603" spans="26:29" ht="15.75" customHeight="1">
      <c r="Z603" s="41"/>
      <c r="AA603" s="41"/>
      <c r="AB603" s="94"/>
      <c r="AC603" s="41"/>
    </row>
    <row r="604" spans="26:29" ht="15.75" customHeight="1">
      <c r="Z604" s="41"/>
      <c r="AA604" s="41"/>
      <c r="AB604" s="94"/>
      <c r="AC604" s="41"/>
    </row>
    <row r="605" spans="26:29" ht="15.75" customHeight="1">
      <c r="Z605" s="41"/>
      <c r="AA605" s="41"/>
      <c r="AB605" s="94"/>
      <c r="AC605" s="41"/>
    </row>
    <row r="606" spans="26:29" ht="15.75" customHeight="1">
      <c r="Z606" s="41"/>
      <c r="AA606" s="41"/>
      <c r="AB606" s="94"/>
      <c r="AC606" s="41"/>
    </row>
    <row r="607" spans="26:29" ht="15.75" customHeight="1">
      <c r="Z607" s="41"/>
      <c r="AA607" s="41"/>
      <c r="AB607" s="94"/>
      <c r="AC607" s="41"/>
    </row>
    <row r="608" spans="26:29" ht="15.75" customHeight="1">
      <c r="Z608" s="41"/>
      <c r="AA608" s="41"/>
      <c r="AB608" s="94"/>
      <c r="AC608" s="41"/>
    </row>
    <row r="609" spans="26:29" ht="15.75" customHeight="1">
      <c r="Z609" s="41"/>
      <c r="AA609" s="41"/>
      <c r="AB609" s="94"/>
      <c r="AC609" s="41"/>
    </row>
    <row r="610" spans="26:29" ht="15.75" customHeight="1">
      <c r="Z610" s="41"/>
      <c r="AA610" s="41"/>
      <c r="AB610" s="94"/>
      <c r="AC610" s="41"/>
    </row>
    <row r="611" spans="26:29" ht="15.75" customHeight="1">
      <c r="Z611" s="41"/>
      <c r="AA611" s="41"/>
      <c r="AB611" s="94"/>
      <c r="AC611" s="41"/>
    </row>
    <row r="612" spans="26:29" ht="15.75" customHeight="1">
      <c r="Z612" s="41"/>
      <c r="AA612" s="41"/>
      <c r="AB612" s="94"/>
      <c r="AC612" s="41"/>
    </row>
    <row r="613" spans="26:29" ht="15.75" customHeight="1">
      <c r="Z613" s="41"/>
      <c r="AA613" s="41"/>
      <c r="AB613" s="94"/>
      <c r="AC613" s="41"/>
    </row>
    <row r="614" spans="26:29" ht="15.75" customHeight="1">
      <c r="Z614" s="41"/>
      <c r="AA614" s="41"/>
      <c r="AB614" s="94"/>
      <c r="AC614" s="41"/>
    </row>
    <row r="615" spans="26:29" ht="15.75" customHeight="1">
      <c r="Z615" s="41"/>
      <c r="AA615" s="41"/>
      <c r="AB615" s="94"/>
      <c r="AC615" s="41"/>
    </row>
    <row r="616" spans="26:29" ht="15.75" customHeight="1">
      <c r="Z616" s="41"/>
      <c r="AA616" s="41"/>
      <c r="AB616" s="94"/>
      <c r="AC616" s="41"/>
    </row>
    <row r="617" spans="26:29" ht="15.75" customHeight="1">
      <c r="Z617" s="41"/>
      <c r="AA617" s="41"/>
      <c r="AB617" s="94"/>
      <c r="AC617" s="41"/>
    </row>
    <row r="618" spans="26:29" ht="15.75" customHeight="1">
      <c r="Z618" s="41"/>
      <c r="AA618" s="41"/>
      <c r="AB618" s="94"/>
      <c r="AC618" s="41"/>
    </row>
    <row r="619" spans="26:29" ht="15.75" customHeight="1">
      <c r="Z619" s="41"/>
      <c r="AA619" s="41"/>
      <c r="AB619" s="94"/>
      <c r="AC619" s="41"/>
    </row>
    <row r="620" spans="26:29" ht="15.75" customHeight="1">
      <c r="Z620" s="41"/>
      <c r="AA620" s="41"/>
      <c r="AB620" s="94"/>
      <c r="AC620" s="41"/>
    </row>
    <row r="621" spans="26:29" ht="15.75" customHeight="1">
      <c r="Z621" s="41"/>
      <c r="AA621" s="41"/>
      <c r="AB621" s="94"/>
      <c r="AC621" s="41"/>
    </row>
    <row r="622" spans="26:29" ht="15.75" customHeight="1">
      <c r="Z622" s="41"/>
      <c r="AA622" s="41"/>
      <c r="AB622" s="94"/>
      <c r="AC622" s="41"/>
    </row>
    <row r="623" spans="26:29" ht="15.75" customHeight="1">
      <c r="Z623" s="41"/>
      <c r="AA623" s="41"/>
      <c r="AB623" s="94"/>
      <c r="AC623" s="41"/>
    </row>
    <row r="624" spans="26:29" ht="15.75" customHeight="1">
      <c r="Z624" s="41"/>
      <c r="AA624" s="41"/>
      <c r="AB624" s="94"/>
      <c r="AC624" s="41"/>
    </row>
    <row r="625" spans="26:29" ht="15.75" customHeight="1">
      <c r="Z625" s="41"/>
      <c r="AA625" s="41"/>
      <c r="AB625" s="94"/>
      <c r="AC625" s="41"/>
    </row>
    <row r="626" spans="26:29" ht="15.75" customHeight="1">
      <c r="Z626" s="41"/>
      <c r="AA626" s="41"/>
      <c r="AB626" s="94"/>
      <c r="AC626" s="41"/>
    </row>
    <row r="627" spans="26:29" ht="15.75" customHeight="1">
      <c r="Z627" s="41"/>
      <c r="AA627" s="41"/>
      <c r="AB627" s="94"/>
      <c r="AC627" s="41"/>
    </row>
    <row r="628" spans="26:29" ht="15.75" customHeight="1">
      <c r="Z628" s="41"/>
      <c r="AA628" s="41"/>
      <c r="AB628" s="94"/>
      <c r="AC628" s="41"/>
    </row>
    <row r="629" spans="26:29" ht="15.75" customHeight="1">
      <c r="Z629" s="41"/>
      <c r="AA629" s="41"/>
      <c r="AB629" s="94"/>
      <c r="AC629" s="41"/>
    </row>
    <row r="630" spans="26:29" ht="15.75" customHeight="1">
      <c r="Z630" s="41"/>
      <c r="AA630" s="41"/>
      <c r="AB630" s="94"/>
      <c r="AC630" s="41"/>
    </row>
    <row r="631" spans="26:29" ht="15.75" customHeight="1">
      <c r="Z631" s="41"/>
      <c r="AA631" s="41"/>
      <c r="AB631" s="94"/>
      <c r="AC631" s="41"/>
    </row>
    <row r="632" spans="26:29" ht="15.75" customHeight="1">
      <c r="Z632" s="41"/>
      <c r="AA632" s="41"/>
      <c r="AB632" s="94"/>
      <c r="AC632" s="41"/>
    </row>
    <row r="633" spans="26:29" ht="15.75" customHeight="1">
      <c r="Z633" s="41"/>
      <c r="AA633" s="41"/>
      <c r="AB633" s="94"/>
      <c r="AC633" s="41"/>
    </row>
    <row r="634" spans="26:29" ht="15.75" customHeight="1">
      <c r="Z634" s="41"/>
      <c r="AA634" s="41"/>
      <c r="AB634" s="94"/>
      <c r="AC634" s="41"/>
    </row>
    <row r="635" spans="26:29" ht="15.75" customHeight="1">
      <c r="Z635" s="41"/>
      <c r="AA635" s="41"/>
      <c r="AB635" s="94"/>
      <c r="AC635" s="41"/>
    </row>
    <row r="636" spans="26:29" ht="15.75" customHeight="1">
      <c r="Z636" s="41"/>
      <c r="AA636" s="41"/>
      <c r="AB636" s="94"/>
      <c r="AC636" s="41"/>
    </row>
    <row r="637" spans="26:29" ht="15.75" customHeight="1">
      <c r="Z637" s="41"/>
      <c r="AA637" s="41"/>
      <c r="AB637" s="94"/>
      <c r="AC637" s="41"/>
    </row>
    <row r="638" spans="26:29" ht="15.75" customHeight="1">
      <c r="Z638" s="41"/>
      <c r="AA638" s="41"/>
      <c r="AB638" s="94"/>
      <c r="AC638" s="41"/>
    </row>
    <row r="639" spans="26:29" ht="15.75" customHeight="1">
      <c r="Z639" s="41"/>
      <c r="AA639" s="41"/>
      <c r="AB639" s="94"/>
      <c r="AC639" s="41"/>
    </row>
    <row r="640" spans="26:29" ht="15.75" customHeight="1">
      <c r="Z640" s="41"/>
      <c r="AA640" s="41"/>
      <c r="AB640" s="94"/>
      <c r="AC640" s="41"/>
    </row>
    <row r="641" spans="26:29" ht="15.75" customHeight="1">
      <c r="Z641" s="41"/>
      <c r="AA641" s="41"/>
      <c r="AB641" s="94"/>
      <c r="AC641" s="41"/>
    </row>
    <row r="642" spans="26:29" ht="15.75" customHeight="1">
      <c r="Z642" s="41"/>
      <c r="AA642" s="41"/>
      <c r="AB642" s="94"/>
      <c r="AC642" s="41"/>
    </row>
    <row r="643" spans="26:29" ht="15.75" customHeight="1">
      <c r="Z643" s="41"/>
      <c r="AA643" s="41"/>
      <c r="AB643" s="94"/>
      <c r="AC643" s="41"/>
    </row>
    <row r="644" spans="26:29" ht="15.75" customHeight="1">
      <c r="Z644" s="41"/>
      <c r="AA644" s="41"/>
      <c r="AB644" s="94"/>
      <c r="AC644" s="41"/>
    </row>
    <row r="645" spans="26:29" ht="15.75" customHeight="1">
      <c r="Z645" s="41"/>
      <c r="AA645" s="41"/>
      <c r="AB645" s="94"/>
      <c r="AC645" s="41"/>
    </row>
    <row r="646" spans="26:29" ht="15.75" customHeight="1">
      <c r="Z646" s="41"/>
      <c r="AA646" s="41"/>
      <c r="AB646" s="94"/>
      <c r="AC646" s="41"/>
    </row>
    <row r="647" spans="26:29" ht="15.75" customHeight="1">
      <c r="Z647" s="41"/>
      <c r="AA647" s="41"/>
      <c r="AB647" s="94"/>
      <c r="AC647" s="41"/>
    </row>
    <row r="648" spans="26:29" ht="15.75" customHeight="1">
      <c r="Z648" s="41"/>
      <c r="AA648" s="41"/>
      <c r="AB648" s="94"/>
      <c r="AC648" s="41"/>
    </row>
    <row r="649" spans="26:29" ht="15.75" customHeight="1">
      <c r="Z649" s="41"/>
      <c r="AA649" s="41"/>
      <c r="AB649" s="94"/>
      <c r="AC649" s="41"/>
    </row>
    <row r="650" spans="26:29" ht="15.75" customHeight="1">
      <c r="Z650" s="41"/>
      <c r="AA650" s="41"/>
      <c r="AB650" s="94"/>
      <c r="AC650" s="41"/>
    </row>
    <row r="651" spans="26:29" ht="15.75" customHeight="1">
      <c r="Z651" s="41"/>
      <c r="AA651" s="41"/>
      <c r="AB651" s="94"/>
      <c r="AC651" s="41"/>
    </row>
    <row r="652" spans="26:29" ht="15.75" customHeight="1">
      <c r="Z652" s="41"/>
      <c r="AA652" s="41"/>
      <c r="AB652" s="94"/>
      <c r="AC652" s="41"/>
    </row>
    <row r="653" spans="26:29" ht="15.75" customHeight="1">
      <c r="Z653" s="41"/>
      <c r="AA653" s="41"/>
      <c r="AB653" s="94"/>
      <c r="AC653" s="41"/>
    </row>
    <row r="654" spans="26:29" ht="15.75" customHeight="1">
      <c r="Z654" s="41"/>
      <c r="AA654" s="41"/>
      <c r="AB654" s="94"/>
      <c r="AC654" s="41"/>
    </row>
    <row r="655" spans="26:29" ht="15.75" customHeight="1">
      <c r="Z655" s="41"/>
      <c r="AA655" s="41"/>
      <c r="AB655" s="94"/>
      <c r="AC655" s="41"/>
    </row>
    <row r="656" spans="26:29" ht="15.75" customHeight="1">
      <c r="Z656" s="41"/>
      <c r="AA656" s="41"/>
      <c r="AB656" s="94"/>
      <c r="AC656" s="41"/>
    </row>
    <row r="657" spans="26:29" ht="15.75" customHeight="1">
      <c r="Z657" s="41"/>
      <c r="AA657" s="41"/>
      <c r="AB657" s="94"/>
      <c r="AC657" s="41"/>
    </row>
    <row r="658" spans="26:29" ht="15.75" customHeight="1">
      <c r="Z658" s="41"/>
      <c r="AA658" s="41"/>
      <c r="AB658" s="94"/>
      <c r="AC658" s="41"/>
    </row>
    <row r="659" spans="26:29" ht="15.75" customHeight="1">
      <c r="Z659" s="41"/>
      <c r="AA659" s="41"/>
      <c r="AB659" s="94"/>
      <c r="AC659" s="41"/>
    </row>
    <row r="660" spans="26:29" ht="15.75" customHeight="1">
      <c r="Z660" s="41"/>
      <c r="AA660" s="41"/>
      <c r="AB660" s="94"/>
      <c r="AC660" s="41"/>
    </row>
    <row r="661" spans="26:29" ht="15.75" customHeight="1">
      <c r="Z661" s="41"/>
      <c r="AA661" s="41"/>
      <c r="AB661" s="94"/>
      <c r="AC661" s="41"/>
    </row>
    <row r="662" spans="26:29" ht="15.75" customHeight="1">
      <c r="Z662" s="41"/>
      <c r="AA662" s="41"/>
      <c r="AB662" s="94"/>
      <c r="AC662" s="41"/>
    </row>
    <row r="663" spans="26:29" ht="15.75" customHeight="1">
      <c r="Z663" s="41"/>
      <c r="AA663" s="41"/>
      <c r="AB663" s="94"/>
      <c r="AC663" s="41"/>
    </row>
    <row r="664" spans="26:29" ht="15.75" customHeight="1">
      <c r="Z664" s="41"/>
      <c r="AA664" s="41"/>
      <c r="AB664" s="94"/>
      <c r="AC664" s="41"/>
    </row>
    <row r="665" spans="26:29" ht="15.75" customHeight="1">
      <c r="Z665" s="41"/>
      <c r="AA665" s="41"/>
      <c r="AB665" s="94"/>
      <c r="AC665" s="41"/>
    </row>
    <row r="666" spans="26:29" ht="15.75" customHeight="1">
      <c r="Z666" s="41"/>
      <c r="AA666" s="41"/>
      <c r="AB666" s="94"/>
      <c r="AC666" s="41"/>
    </row>
    <row r="667" spans="26:29" ht="15.75" customHeight="1">
      <c r="Z667" s="41"/>
      <c r="AA667" s="41"/>
      <c r="AB667" s="94"/>
      <c r="AC667" s="41"/>
    </row>
    <row r="668" spans="26:29" ht="15.75" customHeight="1">
      <c r="Z668" s="41"/>
      <c r="AA668" s="41"/>
      <c r="AB668" s="94"/>
      <c r="AC668" s="41"/>
    </row>
    <row r="669" spans="26:29" ht="15.75" customHeight="1">
      <c r="Z669" s="41"/>
      <c r="AA669" s="41"/>
      <c r="AB669" s="94"/>
      <c r="AC669" s="41"/>
    </row>
    <row r="670" spans="26:29" ht="15.75" customHeight="1">
      <c r="Z670" s="41"/>
      <c r="AA670" s="41"/>
      <c r="AB670" s="94"/>
      <c r="AC670" s="41"/>
    </row>
    <row r="671" spans="26:29" ht="15.75" customHeight="1">
      <c r="Z671" s="41"/>
      <c r="AA671" s="41"/>
      <c r="AB671" s="94"/>
      <c r="AC671" s="41"/>
    </row>
    <row r="672" spans="26:29" ht="15.75" customHeight="1">
      <c r="Z672" s="41"/>
      <c r="AA672" s="41"/>
      <c r="AB672" s="94"/>
      <c r="AC672" s="41"/>
    </row>
    <row r="673" spans="26:29" ht="15.75" customHeight="1">
      <c r="Z673" s="41"/>
      <c r="AA673" s="41"/>
      <c r="AB673" s="94"/>
      <c r="AC673" s="41"/>
    </row>
    <row r="674" spans="26:29" ht="15.75" customHeight="1">
      <c r="Z674" s="41"/>
      <c r="AA674" s="41"/>
      <c r="AB674" s="94"/>
      <c r="AC674" s="41"/>
    </row>
    <row r="675" spans="26:29" ht="15.75" customHeight="1">
      <c r="Z675" s="41"/>
      <c r="AA675" s="41"/>
      <c r="AB675" s="94"/>
      <c r="AC675" s="41"/>
    </row>
    <row r="676" spans="26:29" ht="15.75" customHeight="1">
      <c r="Z676" s="41"/>
      <c r="AA676" s="41"/>
      <c r="AB676" s="94"/>
      <c r="AC676" s="41"/>
    </row>
    <row r="677" spans="26:29" ht="15.75" customHeight="1">
      <c r="Z677" s="41"/>
      <c r="AA677" s="41"/>
      <c r="AB677" s="94"/>
      <c r="AC677" s="41"/>
    </row>
    <row r="678" spans="26:29" ht="15.75" customHeight="1">
      <c r="Z678" s="41"/>
      <c r="AA678" s="41"/>
      <c r="AB678" s="94"/>
      <c r="AC678" s="41"/>
    </row>
    <row r="679" spans="26:29" ht="15.75" customHeight="1">
      <c r="Z679" s="41"/>
      <c r="AA679" s="41"/>
      <c r="AB679" s="94"/>
      <c r="AC679" s="41"/>
    </row>
    <row r="680" spans="26:29" ht="15.75" customHeight="1">
      <c r="Z680" s="41"/>
      <c r="AA680" s="41"/>
      <c r="AB680" s="94"/>
      <c r="AC680" s="41"/>
    </row>
    <row r="681" spans="26:29" ht="15.75" customHeight="1">
      <c r="Z681" s="41"/>
      <c r="AA681" s="41"/>
      <c r="AB681" s="94"/>
      <c r="AC681" s="41"/>
    </row>
    <row r="682" spans="26:29" ht="15.75" customHeight="1">
      <c r="Z682" s="41"/>
      <c r="AA682" s="41"/>
      <c r="AB682" s="94"/>
      <c r="AC682" s="41"/>
    </row>
    <row r="683" spans="26:29" ht="15.75" customHeight="1">
      <c r="Z683" s="41"/>
      <c r="AA683" s="41"/>
      <c r="AB683" s="94"/>
      <c r="AC683" s="41"/>
    </row>
    <row r="684" spans="26:29" ht="15.75" customHeight="1">
      <c r="Z684" s="41"/>
      <c r="AA684" s="41"/>
      <c r="AB684" s="94"/>
      <c r="AC684" s="41"/>
    </row>
    <row r="685" spans="26:29" ht="15.75" customHeight="1">
      <c r="Z685" s="41"/>
      <c r="AA685" s="41"/>
      <c r="AB685" s="94"/>
      <c r="AC685" s="41"/>
    </row>
    <row r="686" spans="26:29" ht="15.75" customHeight="1">
      <c r="Z686" s="41"/>
      <c r="AA686" s="41"/>
      <c r="AB686" s="94"/>
      <c r="AC686" s="41"/>
    </row>
    <row r="687" spans="26:29" ht="15.75" customHeight="1">
      <c r="Z687" s="41"/>
      <c r="AA687" s="41"/>
      <c r="AB687" s="94"/>
      <c r="AC687" s="41"/>
    </row>
    <row r="688" spans="26:29" ht="15.75" customHeight="1">
      <c r="Z688" s="41"/>
      <c r="AA688" s="41"/>
      <c r="AB688" s="94"/>
      <c r="AC688" s="41"/>
    </row>
    <row r="689" spans="26:29" ht="15.75" customHeight="1">
      <c r="Z689" s="41"/>
      <c r="AA689" s="41"/>
      <c r="AB689" s="94"/>
      <c r="AC689" s="41"/>
    </row>
    <row r="690" spans="26:29" ht="15.75" customHeight="1">
      <c r="Z690" s="41"/>
      <c r="AA690" s="41"/>
      <c r="AB690" s="94"/>
      <c r="AC690" s="41"/>
    </row>
    <row r="691" spans="26:29" ht="15.75" customHeight="1">
      <c r="Z691" s="41"/>
      <c r="AA691" s="41"/>
      <c r="AB691" s="94"/>
      <c r="AC691" s="41"/>
    </row>
    <row r="692" spans="26:29" ht="15.75" customHeight="1">
      <c r="Z692" s="41"/>
      <c r="AA692" s="41"/>
      <c r="AB692" s="94"/>
      <c r="AC692" s="41"/>
    </row>
    <row r="693" spans="26:29" ht="15.75" customHeight="1">
      <c r="Z693" s="41"/>
      <c r="AA693" s="41"/>
      <c r="AB693" s="94"/>
      <c r="AC693" s="41"/>
    </row>
    <row r="694" spans="26:29" ht="15.75" customHeight="1">
      <c r="Z694" s="41"/>
      <c r="AA694" s="41"/>
      <c r="AB694" s="94"/>
      <c r="AC694" s="41"/>
    </row>
    <row r="695" spans="26:29" ht="15.75" customHeight="1">
      <c r="Z695" s="41"/>
      <c r="AA695" s="41"/>
      <c r="AB695" s="94"/>
      <c r="AC695" s="41"/>
    </row>
    <row r="696" spans="26:29" ht="15.75" customHeight="1">
      <c r="Z696" s="41"/>
      <c r="AA696" s="41"/>
      <c r="AB696" s="94"/>
      <c r="AC696" s="41"/>
    </row>
    <row r="697" spans="26:29" ht="15.75" customHeight="1">
      <c r="Z697" s="41"/>
      <c r="AA697" s="41"/>
      <c r="AB697" s="94"/>
      <c r="AC697" s="41"/>
    </row>
    <row r="698" spans="26:29" ht="15.75" customHeight="1">
      <c r="Z698" s="41"/>
      <c r="AA698" s="41"/>
      <c r="AB698" s="94"/>
      <c r="AC698" s="41"/>
    </row>
    <row r="699" spans="26:29" ht="15.75" customHeight="1">
      <c r="Z699" s="41"/>
      <c r="AA699" s="41"/>
      <c r="AB699" s="94"/>
      <c r="AC699" s="41"/>
    </row>
    <row r="700" spans="26:29" ht="15.75" customHeight="1">
      <c r="Z700" s="41"/>
      <c r="AA700" s="41"/>
      <c r="AB700" s="94"/>
      <c r="AC700" s="41"/>
    </row>
    <row r="701" spans="26:29" ht="15.75" customHeight="1">
      <c r="Z701" s="41"/>
      <c r="AA701" s="41"/>
      <c r="AB701" s="94"/>
      <c r="AC701" s="41"/>
    </row>
    <row r="702" spans="26:29" ht="15.75" customHeight="1">
      <c r="Z702" s="41"/>
      <c r="AA702" s="41"/>
      <c r="AB702" s="94"/>
      <c r="AC702" s="41"/>
    </row>
    <row r="703" spans="26:29" ht="15.75" customHeight="1">
      <c r="Z703" s="41"/>
      <c r="AA703" s="41"/>
      <c r="AB703" s="94"/>
      <c r="AC703" s="41"/>
    </row>
    <row r="704" spans="26:29" ht="15.75" customHeight="1">
      <c r="Z704" s="41"/>
      <c r="AA704" s="41"/>
      <c r="AB704" s="94"/>
      <c r="AC704" s="41"/>
    </row>
    <row r="705" spans="26:29" ht="15.75" customHeight="1">
      <c r="Z705" s="41"/>
      <c r="AA705" s="41"/>
      <c r="AB705" s="94"/>
      <c r="AC705" s="41"/>
    </row>
    <row r="706" spans="26:29" ht="15.75" customHeight="1">
      <c r="Z706" s="41"/>
      <c r="AA706" s="41"/>
      <c r="AB706" s="94"/>
      <c r="AC706" s="41"/>
    </row>
    <row r="707" spans="26:29" ht="15.75" customHeight="1">
      <c r="Z707" s="41"/>
      <c r="AA707" s="41"/>
      <c r="AB707" s="94"/>
      <c r="AC707" s="41"/>
    </row>
    <row r="708" spans="26:29" ht="15.75" customHeight="1">
      <c r="Z708" s="41"/>
      <c r="AA708" s="41"/>
      <c r="AB708" s="94"/>
      <c r="AC708" s="41"/>
    </row>
    <row r="709" spans="26:29" ht="15.75" customHeight="1">
      <c r="Z709" s="41"/>
      <c r="AA709" s="41"/>
      <c r="AB709" s="94"/>
      <c r="AC709" s="41"/>
    </row>
    <row r="710" spans="26:29" ht="15.75" customHeight="1">
      <c r="Z710" s="41"/>
      <c r="AA710" s="41"/>
      <c r="AB710" s="94"/>
      <c r="AC710" s="41"/>
    </row>
    <row r="711" spans="26:29" ht="15.75" customHeight="1">
      <c r="Z711" s="41"/>
      <c r="AA711" s="41"/>
      <c r="AB711" s="94"/>
      <c r="AC711" s="41"/>
    </row>
    <row r="712" spans="26:29" ht="15.75" customHeight="1">
      <c r="Z712" s="41"/>
      <c r="AA712" s="41"/>
      <c r="AB712" s="94"/>
      <c r="AC712" s="41"/>
    </row>
    <row r="713" spans="26:29" ht="15.75" customHeight="1">
      <c r="Z713" s="41"/>
      <c r="AA713" s="41"/>
      <c r="AB713" s="94"/>
      <c r="AC713" s="41"/>
    </row>
    <row r="714" spans="26:29" ht="15.75" customHeight="1">
      <c r="Z714" s="41"/>
      <c r="AA714" s="41"/>
      <c r="AB714" s="94"/>
      <c r="AC714" s="41"/>
    </row>
    <row r="715" spans="26:29" ht="15.75" customHeight="1">
      <c r="Z715" s="41"/>
      <c r="AA715" s="41"/>
      <c r="AB715" s="94"/>
      <c r="AC715" s="41"/>
    </row>
    <row r="716" spans="26:29" ht="15.75" customHeight="1">
      <c r="Z716" s="41"/>
      <c r="AA716" s="41"/>
      <c r="AB716" s="94"/>
      <c r="AC716" s="41"/>
    </row>
    <row r="717" spans="26:29" ht="15.75" customHeight="1">
      <c r="Z717" s="41"/>
      <c r="AA717" s="41"/>
      <c r="AB717" s="94"/>
      <c r="AC717" s="41"/>
    </row>
    <row r="718" spans="26:29" ht="15.75" customHeight="1">
      <c r="Z718" s="41"/>
      <c r="AA718" s="41"/>
      <c r="AB718" s="94"/>
      <c r="AC718" s="41"/>
    </row>
    <row r="719" spans="26:29" ht="15.75" customHeight="1">
      <c r="Z719" s="41"/>
      <c r="AA719" s="41"/>
      <c r="AB719" s="94"/>
      <c r="AC719" s="41"/>
    </row>
    <row r="720" spans="26:29" ht="15.75" customHeight="1">
      <c r="Z720" s="41"/>
      <c r="AA720" s="41"/>
      <c r="AB720" s="94"/>
      <c r="AC720" s="41"/>
    </row>
    <row r="721" spans="26:29" ht="15.75" customHeight="1">
      <c r="Z721" s="41"/>
      <c r="AA721" s="41"/>
      <c r="AB721" s="94"/>
      <c r="AC721" s="41"/>
    </row>
    <row r="722" spans="26:29" ht="15.75" customHeight="1">
      <c r="Z722" s="41"/>
      <c r="AA722" s="41"/>
      <c r="AB722" s="94"/>
      <c r="AC722" s="41"/>
    </row>
    <row r="723" spans="26:29" ht="15.75" customHeight="1">
      <c r="Z723" s="41"/>
      <c r="AA723" s="41"/>
      <c r="AB723" s="94"/>
      <c r="AC723" s="41"/>
    </row>
    <row r="724" spans="26:29" ht="15.75" customHeight="1">
      <c r="Z724" s="41"/>
      <c r="AA724" s="41"/>
      <c r="AB724" s="94"/>
      <c r="AC724" s="41"/>
    </row>
    <row r="725" spans="26:29" ht="15.75" customHeight="1">
      <c r="Z725" s="41"/>
      <c r="AA725" s="41"/>
      <c r="AB725" s="94"/>
      <c r="AC725" s="41"/>
    </row>
    <row r="726" spans="26:29" ht="15.75" customHeight="1">
      <c r="Z726" s="41"/>
      <c r="AA726" s="41"/>
      <c r="AB726" s="94"/>
      <c r="AC726" s="41"/>
    </row>
    <row r="727" spans="26:29" ht="15.75" customHeight="1">
      <c r="Z727" s="41"/>
      <c r="AA727" s="41"/>
      <c r="AB727" s="94"/>
      <c r="AC727" s="41"/>
    </row>
    <row r="728" spans="26:29" ht="15.75" customHeight="1">
      <c r="Z728" s="41"/>
      <c r="AA728" s="41"/>
      <c r="AB728" s="94"/>
      <c r="AC728" s="41"/>
    </row>
    <row r="729" spans="26:29" ht="15.75" customHeight="1">
      <c r="Z729" s="41"/>
      <c r="AA729" s="41"/>
      <c r="AB729" s="94"/>
      <c r="AC729" s="41"/>
    </row>
    <row r="730" spans="26:29" ht="15.75" customHeight="1">
      <c r="Z730" s="41"/>
      <c r="AA730" s="41"/>
      <c r="AB730" s="94"/>
      <c r="AC730" s="41"/>
    </row>
    <row r="731" spans="26:29" ht="15.75" customHeight="1">
      <c r="Z731" s="41"/>
      <c r="AA731" s="41"/>
      <c r="AB731" s="94"/>
      <c r="AC731" s="41"/>
    </row>
    <row r="732" spans="26:29" ht="15.75" customHeight="1">
      <c r="Z732" s="41"/>
      <c r="AA732" s="41"/>
      <c r="AB732" s="94"/>
      <c r="AC732" s="41"/>
    </row>
    <row r="733" spans="26:29" ht="15.75" customHeight="1">
      <c r="Z733" s="41"/>
      <c r="AA733" s="41"/>
      <c r="AB733" s="94"/>
      <c r="AC733" s="41"/>
    </row>
    <row r="734" spans="26:29" ht="15.75" customHeight="1">
      <c r="Z734" s="41"/>
      <c r="AA734" s="41"/>
      <c r="AB734" s="94"/>
      <c r="AC734" s="41"/>
    </row>
    <row r="735" spans="26:29" ht="15.75" customHeight="1">
      <c r="Z735" s="41"/>
      <c r="AA735" s="41"/>
      <c r="AB735" s="94"/>
      <c r="AC735" s="41"/>
    </row>
    <row r="736" spans="26:29" ht="15.75" customHeight="1">
      <c r="Z736" s="41"/>
      <c r="AA736" s="41"/>
      <c r="AB736" s="94"/>
      <c r="AC736" s="41"/>
    </row>
    <row r="737" spans="26:29" ht="15.75" customHeight="1">
      <c r="Z737" s="41"/>
      <c r="AA737" s="41"/>
      <c r="AB737" s="94"/>
      <c r="AC737" s="41"/>
    </row>
    <row r="738" spans="26:29" ht="15.75" customHeight="1">
      <c r="Z738" s="41"/>
      <c r="AA738" s="41"/>
      <c r="AB738" s="94"/>
      <c r="AC738" s="41"/>
    </row>
    <row r="739" spans="26:29" ht="15.75" customHeight="1">
      <c r="Z739" s="41"/>
      <c r="AA739" s="41"/>
      <c r="AB739" s="94"/>
      <c r="AC739" s="41"/>
    </row>
    <row r="740" spans="26:29" ht="15.75" customHeight="1">
      <c r="Z740" s="41"/>
      <c r="AA740" s="41"/>
      <c r="AB740" s="94"/>
      <c r="AC740" s="41"/>
    </row>
    <row r="741" spans="26:29" ht="15.75" customHeight="1">
      <c r="Z741" s="41"/>
      <c r="AA741" s="41"/>
      <c r="AB741" s="94"/>
      <c r="AC741" s="41"/>
    </row>
    <row r="742" spans="26:29" ht="15.75" customHeight="1">
      <c r="Z742" s="41"/>
      <c r="AA742" s="41"/>
      <c r="AB742" s="94"/>
      <c r="AC742" s="41"/>
    </row>
    <row r="743" spans="26:29" ht="15.75" customHeight="1">
      <c r="Z743" s="41"/>
      <c r="AA743" s="41"/>
      <c r="AB743" s="94"/>
      <c r="AC743" s="41"/>
    </row>
    <row r="744" spans="26:29" ht="15.75" customHeight="1">
      <c r="Z744" s="41"/>
      <c r="AA744" s="41"/>
      <c r="AB744" s="94"/>
      <c r="AC744" s="41"/>
    </row>
    <row r="745" spans="26:29" ht="15.75" customHeight="1">
      <c r="Z745" s="41"/>
      <c r="AA745" s="41"/>
      <c r="AB745" s="94"/>
      <c r="AC745" s="41"/>
    </row>
    <row r="746" spans="26:29" ht="15.75" customHeight="1">
      <c r="Z746" s="41"/>
      <c r="AA746" s="41"/>
      <c r="AB746" s="94"/>
      <c r="AC746" s="41"/>
    </row>
    <row r="747" spans="26:29" ht="15.75" customHeight="1">
      <c r="Z747" s="41"/>
      <c r="AA747" s="41"/>
      <c r="AB747" s="94"/>
      <c r="AC747" s="41"/>
    </row>
    <row r="748" spans="26:29" ht="15.75" customHeight="1">
      <c r="Z748" s="41"/>
      <c r="AA748" s="41"/>
      <c r="AB748" s="94"/>
      <c r="AC748" s="41"/>
    </row>
    <row r="749" spans="26:29" ht="15.75" customHeight="1">
      <c r="Z749" s="41"/>
      <c r="AA749" s="41"/>
      <c r="AB749" s="94"/>
      <c r="AC749" s="41"/>
    </row>
    <row r="750" spans="26:29" ht="15.75" customHeight="1">
      <c r="Z750" s="41"/>
      <c r="AA750" s="41"/>
      <c r="AB750" s="94"/>
      <c r="AC750" s="41"/>
    </row>
    <row r="751" spans="26:29" ht="15.75" customHeight="1">
      <c r="Z751" s="41"/>
      <c r="AA751" s="41"/>
      <c r="AB751" s="94"/>
      <c r="AC751" s="41"/>
    </row>
    <row r="752" spans="26:29" ht="15.75" customHeight="1">
      <c r="Z752" s="41"/>
      <c r="AA752" s="41"/>
      <c r="AB752" s="94"/>
      <c r="AC752" s="41"/>
    </row>
    <row r="753" spans="26:29" ht="15.75" customHeight="1">
      <c r="Z753" s="41"/>
      <c r="AA753" s="41"/>
      <c r="AB753" s="94"/>
      <c r="AC753" s="41"/>
    </row>
    <row r="754" spans="26:29" ht="15.75" customHeight="1">
      <c r="Z754" s="41"/>
      <c r="AA754" s="41"/>
      <c r="AB754" s="94"/>
      <c r="AC754" s="41"/>
    </row>
    <row r="755" spans="26:29" ht="15.75" customHeight="1">
      <c r="Z755" s="41"/>
      <c r="AA755" s="41"/>
      <c r="AB755" s="94"/>
      <c r="AC755" s="41"/>
    </row>
    <row r="756" spans="26:29" ht="15.75" customHeight="1">
      <c r="Z756" s="41"/>
      <c r="AA756" s="41"/>
      <c r="AB756" s="94"/>
      <c r="AC756" s="41"/>
    </row>
    <row r="757" spans="26:29" ht="15.75" customHeight="1">
      <c r="Z757" s="41"/>
      <c r="AA757" s="41"/>
      <c r="AB757" s="94"/>
      <c r="AC757" s="41"/>
    </row>
    <row r="758" spans="26:29" ht="15.75" customHeight="1">
      <c r="Z758" s="41"/>
      <c r="AA758" s="41"/>
      <c r="AB758" s="94"/>
      <c r="AC758" s="41"/>
    </row>
    <row r="759" spans="26:29" ht="15.75" customHeight="1">
      <c r="Z759" s="41"/>
      <c r="AA759" s="41"/>
      <c r="AB759" s="94"/>
      <c r="AC759" s="41"/>
    </row>
    <row r="760" spans="26:29" ht="15.75" customHeight="1">
      <c r="Z760" s="41"/>
      <c r="AA760" s="41"/>
      <c r="AB760" s="94"/>
      <c r="AC760" s="41"/>
    </row>
    <row r="761" spans="26:29" ht="15.75" customHeight="1">
      <c r="Z761" s="41"/>
      <c r="AA761" s="41"/>
      <c r="AB761" s="94"/>
      <c r="AC761" s="41"/>
    </row>
    <row r="762" spans="26:29" ht="15.75" customHeight="1">
      <c r="Z762" s="41"/>
      <c r="AA762" s="41"/>
      <c r="AB762" s="94"/>
      <c r="AC762" s="41"/>
    </row>
    <row r="763" spans="26:29" ht="15.75" customHeight="1">
      <c r="Z763" s="41"/>
      <c r="AA763" s="41"/>
      <c r="AB763" s="94"/>
      <c r="AC763" s="41"/>
    </row>
    <row r="764" spans="26:29" ht="15.75" customHeight="1">
      <c r="Z764" s="41"/>
      <c r="AA764" s="41"/>
      <c r="AB764" s="94"/>
      <c r="AC764" s="41"/>
    </row>
    <row r="765" spans="26:29" ht="15.75" customHeight="1">
      <c r="Z765" s="41"/>
      <c r="AA765" s="41"/>
      <c r="AB765" s="94"/>
      <c r="AC765" s="41"/>
    </row>
    <row r="766" spans="26:29" ht="15.75" customHeight="1">
      <c r="Z766" s="41"/>
      <c r="AA766" s="41"/>
      <c r="AB766" s="94"/>
      <c r="AC766" s="41"/>
    </row>
    <row r="767" spans="26:29" ht="15.75" customHeight="1">
      <c r="Z767" s="41"/>
      <c r="AA767" s="41"/>
      <c r="AB767" s="94"/>
      <c r="AC767" s="41"/>
    </row>
    <row r="768" spans="26:29" ht="15.75" customHeight="1">
      <c r="Z768" s="41"/>
      <c r="AA768" s="41"/>
      <c r="AB768" s="94"/>
      <c r="AC768" s="41"/>
    </row>
    <row r="769" spans="26:29" ht="15.75" customHeight="1">
      <c r="Z769" s="41"/>
      <c r="AA769" s="41"/>
      <c r="AB769" s="94"/>
      <c r="AC769" s="41"/>
    </row>
    <row r="770" spans="26:29" ht="15.75" customHeight="1">
      <c r="Z770" s="41"/>
      <c r="AA770" s="41"/>
      <c r="AB770" s="94"/>
      <c r="AC770" s="41"/>
    </row>
    <row r="771" spans="26:29" ht="15.75" customHeight="1">
      <c r="Z771" s="41"/>
      <c r="AA771" s="41"/>
      <c r="AB771" s="94"/>
      <c r="AC771" s="41"/>
    </row>
    <row r="772" spans="26:29" ht="15.75" customHeight="1">
      <c r="Z772" s="41"/>
      <c r="AA772" s="41"/>
      <c r="AB772" s="94"/>
      <c r="AC772" s="41"/>
    </row>
    <row r="773" spans="26:29" ht="15.75" customHeight="1">
      <c r="Z773" s="41"/>
      <c r="AA773" s="41"/>
      <c r="AB773" s="94"/>
      <c r="AC773" s="41"/>
    </row>
    <row r="774" spans="26:29" ht="15.75" customHeight="1">
      <c r="Z774" s="41"/>
      <c r="AA774" s="41"/>
      <c r="AB774" s="94"/>
      <c r="AC774" s="41"/>
    </row>
    <row r="775" spans="26:29" ht="15.75" customHeight="1">
      <c r="Z775" s="41"/>
      <c r="AA775" s="41"/>
      <c r="AB775" s="94"/>
      <c r="AC775" s="41"/>
    </row>
    <row r="776" spans="26:29" ht="15.75" customHeight="1">
      <c r="Z776" s="41"/>
      <c r="AA776" s="41"/>
      <c r="AB776" s="94"/>
      <c r="AC776" s="41"/>
    </row>
    <row r="777" spans="26:29" ht="15.75" customHeight="1">
      <c r="Z777" s="41"/>
      <c r="AA777" s="41"/>
      <c r="AB777" s="94"/>
      <c r="AC777" s="41"/>
    </row>
    <row r="778" spans="26:29" ht="15.75" customHeight="1">
      <c r="Z778" s="41"/>
      <c r="AA778" s="41"/>
      <c r="AB778" s="94"/>
      <c r="AC778" s="41"/>
    </row>
    <row r="779" spans="26:29" ht="15.75" customHeight="1">
      <c r="Z779" s="41"/>
      <c r="AA779" s="41"/>
      <c r="AB779" s="94"/>
      <c r="AC779" s="41"/>
    </row>
    <row r="780" spans="26:29" ht="15.75" customHeight="1">
      <c r="Z780" s="41"/>
      <c r="AA780" s="41"/>
      <c r="AB780" s="94"/>
      <c r="AC780" s="41"/>
    </row>
    <row r="781" spans="26:29" ht="15.75" customHeight="1">
      <c r="Z781" s="41"/>
      <c r="AA781" s="41"/>
      <c r="AB781" s="94"/>
      <c r="AC781" s="41"/>
    </row>
    <row r="782" spans="26:29" ht="15.75" customHeight="1">
      <c r="Z782" s="41"/>
      <c r="AA782" s="41"/>
      <c r="AB782" s="94"/>
      <c r="AC782" s="41"/>
    </row>
    <row r="783" spans="26:29" ht="15.75" customHeight="1">
      <c r="Z783" s="41"/>
      <c r="AA783" s="41"/>
      <c r="AB783" s="94"/>
      <c r="AC783" s="41"/>
    </row>
    <row r="784" spans="26:29" ht="15.75" customHeight="1">
      <c r="Z784" s="41"/>
      <c r="AA784" s="41"/>
      <c r="AB784" s="94"/>
      <c r="AC784" s="41"/>
    </row>
    <row r="785" spans="26:29" ht="15.75" customHeight="1">
      <c r="Z785" s="41"/>
      <c r="AA785" s="41"/>
      <c r="AB785" s="94"/>
      <c r="AC785" s="41"/>
    </row>
    <row r="786" spans="26:29" ht="15.75" customHeight="1">
      <c r="Z786" s="41"/>
      <c r="AA786" s="41"/>
      <c r="AB786" s="94"/>
      <c r="AC786" s="41"/>
    </row>
    <row r="787" spans="26:29" ht="15.75" customHeight="1">
      <c r="Z787" s="41"/>
      <c r="AA787" s="41"/>
      <c r="AB787" s="94"/>
      <c r="AC787" s="41"/>
    </row>
    <row r="788" spans="26:29" ht="15.75" customHeight="1">
      <c r="Z788" s="41"/>
      <c r="AA788" s="41"/>
      <c r="AB788" s="94"/>
      <c r="AC788" s="41"/>
    </row>
    <row r="789" spans="26:29" ht="15.75" customHeight="1">
      <c r="Z789" s="41"/>
      <c r="AA789" s="41"/>
      <c r="AB789" s="94"/>
      <c r="AC789" s="41"/>
    </row>
    <row r="790" spans="26:29" ht="15.75" customHeight="1">
      <c r="Z790" s="41"/>
      <c r="AA790" s="41"/>
      <c r="AB790" s="94"/>
      <c r="AC790" s="41"/>
    </row>
    <row r="791" spans="26:29" ht="15.75" customHeight="1">
      <c r="Z791" s="41"/>
      <c r="AA791" s="41"/>
      <c r="AB791" s="94"/>
      <c r="AC791" s="41"/>
    </row>
    <row r="792" spans="26:29" ht="15.75" customHeight="1">
      <c r="Z792" s="41"/>
      <c r="AA792" s="41"/>
      <c r="AB792" s="94"/>
      <c r="AC792" s="41"/>
    </row>
    <row r="793" spans="26:29" ht="15.75" customHeight="1">
      <c r="Z793" s="41"/>
      <c r="AA793" s="41"/>
      <c r="AB793" s="94"/>
      <c r="AC793" s="41"/>
    </row>
    <row r="794" spans="26:29" ht="15.75" customHeight="1">
      <c r="Z794" s="41"/>
      <c r="AA794" s="41"/>
      <c r="AB794" s="94"/>
      <c r="AC794" s="41"/>
    </row>
    <row r="795" spans="26:29" ht="15.75" customHeight="1">
      <c r="Z795" s="41"/>
      <c r="AA795" s="41"/>
      <c r="AB795" s="94"/>
      <c r="AC795" s="41"/>
    </row>
    <row r="796" spans="26:29" ht="15.75" customHeight="1">
      <c r="Z796" s="41"/>
      <c r="AA796" s="41"/>
      <c r="AB796" s="94"/>
      <c r="AC796" s="41"/>
    </row>
    <row r="797" spans="26:29" ht="15.75" customHeight="1">
      <c r="Z797" s="41"/>
      <c r="AA797" s="41"/>
      <c r="AB797" s="94"/>
      <c r="AC797" s="41"/>
    </row>
    <row r="798" spans="26:29" ht="15.75" customHeight="1">
      <c r="Z798" s="41"/>
      <c r="AA798" s="41"/>
      <c r="AB798" s="94"/>
      <c r="AC798" s="41"/>
    </row>
    <row r="799" spans="26:29" ht="15.75" customHeight="1">
      <c r="Z799" s="41"/>
      <c r="AA799" s="41"/>
      <c r="AB799" s="94"/>
      <c r="AC799" s="41"/>
    </row>
    <row r="800" spans="26:29" ht="15.75" customHeight="1">
      <c r="Z800" s="41"/>
      <c r="AA800" s="41"/>
      <c r="AB800" s="94"/>
      <c r="AC800" s="41"/>
    </row>
    <row r="801" spans="26:29" ht="15.75" customHeight="1">
      <c r="Z801" s="41"/>
      <c r="AA801" s="41"/>
      <c r="AB801" s="94"/>
      <c r="AC801" s="41"/>
    </row>
    <row r="802" spans="26:29" ht="15.75" customHeight="1">
      <c r="Z802" s="41"/>
      <c r="AA802" s="41"/>
      <c r="AB802" s="94"/>
      <c r="AC802" s="41"/>
    </row>
    <row r="803" spans="26:29" ht="15.75" customHeight="1">
      <c r="Z803" s="41"/>
      <c r="AA803" s="41"/>
      <c r="AB803" s="94"/>
      <c r="AC803" s="41"/>
    </row>
    <row r="804" spans="26:29" ht="15.75" customHeight="1">
      <c r="Z804" s="41"/>
      <c r="AA804" s="41"/>
      <c r="AB804" s="94"/>
      <c r="AC804" s="41"/>
    </row>
    <row r="805" spans="26:29" ht="15.75" customHeight="1">
      <c r="Z805" s="41"/>
      <c r="AA805" s="41"/>
      <c r="AB805" s="94"/>
      <c r="AC805" s="41"/>
    </row>
    <row r="806" spans="26:29" ht="15.75" customHeight="1">
      <c r="Z806" s="41"/>
      <c r="AA806" s="41"/>
      <c r="AB806" s="94"/>
      <c r="AC806" s="41"/>
    </row>
    <row r="807" spans="26:29" ht="15.75" customHeight="1">
      <c r="Z807" s="41"/>
      <c r="AA807" s="41"/>
      <c r="AB807" s="94"/>
      <c r="AC807" s="41"/>
    </row>
    <row r="808" spans="26:29" ht="15.75" customHeight="1">
      <c r="Z808" s="41"/>
      <c r="AA808" s="41"/>
      <c r="AB808" s="94"/>
      <c r="AC808" s="41"/>
    </row>
    <row r="809" spans="26:29" ht="15.75" customHeight="1">
      <c r="Z809" s="41"/>
      <c r="AA809" s="41"/>
      <c r="AB809" s="94"/>
      <c r="AC809" s="41"/>
    </row>
    <row r="810" spans="26:29" ht="15.75" customHeight="1">
      <c r="Z810" s="41"/>
      <c r="AA810" s="41"/>
      <c r="AB810" s="94"/>
      <c r="AC810" s="41"/>
    </row>
    <row r="811" spans="26:29" ht="15.75" customHeight="1">
      <c r="Z811" s="41"/>
      <c r="AA811" s="41"/>
      <c r="AB811" s="94"/>
      <c r="AC811" s="41"/>
    </row>
    <row r="812" spans="26:29" ht="15.75" customHeight="1">
      <c r="Z812" s="41"/>
      <c r="AA812" s="41"/>
      <c r="AB812" s="94"/>
      <c r="AC812" s="41"/>
    </row>
    <row r="813" spans="26:29" ht="15.75" customHeight="1">
      <c r="Z813" s="41"/>
      <c r="AA813" s="41"/>
      <c r="AB813" s="94"/>
      <c r="AC813" s="41"/>
    </row>
    <row r="814" spans="26:29" ht="15.75" customHeight="1">
      <c r="Z814" s="41"/>
      <c r="AA814" s="41"/>
      <c r="AB814" s="94"/>
      <c r="AC814" s="41"/>
    </row>
    <row r="815" spans="26:29" ht="15.75" customHeight="1">
      <c r="Z815" s="41"/>
      <c r="AA815" s="41"/>
      <c r="AB815" s="94"/>
      <c r="AC815" s="41"/>
    </row>
    <row r="816" spans="26:29" ht="15.75" customHeight="1">
      <c r="Z816" s="41"/>
      <c r="AA816" s="41"/>
      <c r="AB816" s="94"/>
      <c r="AC816" s="41"/>
    </row>
    <row r="817" spans="26:29" ht="15.75" customHeight="1">
      <c r="Z817" s="41"/>
      <c r="AA817" s="41"/>
      <c r="AB817" s="94"/>
      <c r="AC817" s="41"/>
    </row>
    <row r="818" spans="26:29" ht="15.75" customHeight="1">
      <c r="Z818" s="41"/>
      <c r="AA818" s="41"/>
      <c r="AB818" s="94"/>
      <c r="AC818" s="41"/>
    </row>
    <row r="819" spans="26:29" ht="15.75" customHeight="1">
      <c r="Z819" s="41"/>
      <c r="AA819" s="41"/>
      <c r="AB819" s="94"/>
      <c r="AC819" s="41"/>
    </row>
    <row r="820" spans="26:29" ht="15.75" customHeight="1">
      <c r="Z820" s="41"/>
      <c r="AA820" s="41"/>
      <c r="AB820" s="94"/>
      <c r="AC820" s="41"/>
    </row>
    <row r="821" spans="26:29" ht="15.75" customHeight="1">
      <c r="Z821" s="41"/>
      <c r="AA821" s="41"/>
      <c r="AB821" s="94"/>
      <c r="AC821" s="41"/>
    </row>
    <row r="822" spans="26:29" ht="15.75" customHeight="1">
      <c r="Z822" s="41"/>
      <c r="AA822" s="41"/>
      <c r="AB822" s="94"/>
      <c r="AC822" s="41"/>
    </row>
    <row r="823" spans="26:29" ht="15.75" customHeight="1">
      <c r="Z823" s="41"/>
      <c r="AA823" s="41"/>
      <c r="AB823" s="94"/>
      <c r="AC823" s="41"/>
    </row>
    <row r="824" spans="26:29" ht="15.75" customHeight="1">
      <c r="Z824" s="41"/>
      <c r="AA824" s="41"/>
      <c r="AB824" s="94"/>
      <c r="AC824" s="41"/>
    </row>
    <row r="825" spans="26:29" ht="15.75" customHeight="1">
      <c r="Z825" s="41"/>
      <c r="AA825" s="41"/>
      <c r="AB825" s="94"/>
      <c r="AC825" s="41"/>
    </row>
    <row r="826" spans="26:29" ht="15.75" customHeight="1">
      <c r="Z826" s="41"/>
      <c r="AA826" s="41"/>
      <c r="AB826" s="94"/>
      <c r="AC826" s="41"/>
    </row>
    <row r="827" spans="26:29" ht="15.75" customHeight="1">
      <c r="Z827" s="41"/>
      <c r="AA827" s="41"/>
      <c r="AB827" s="94"/>
      <c r="AC827" s="41"/>
    </row>
    <row r="828" spans="26:29" ht="15.75" customHeight="1">
      <c r="Z828" s="41"/>
      <c r="AA828" s="41"/>
      <c r="AB828" s="94"/>
      <c r="AC828" s="41"/>
    </row>
    <row r="829" spans="26:29" ht="15.75" customHeight="1">
      <c r="Z829" s="41"/>
      <c r="AA829" s="41"/>
      <c r="AB829" s="94"/>
      <c r="AC829" s="41"/>
    </row>
    <row r="830" spans="26:29" ht="15.75" customHeight="1">
      <c r="Z830" s="41"/>
      <c r="AA830" s="41"/>
      <c r="AB830" s="94"/>
      <c r="AC830" s="41"/>
    </row>
    <row r="831" spans="26:29" ht="15.75" customHeight="1">
      <c r="Z831" s="41"/>
      <c r="AA831" s="41"/>
      <c r="AB831" s="94"/>
      <c r="AC831" s="41"/>
    </row>
    <row r="832" spans="26:29" ht="15.75" customHeight="1">
      <c r="Z832" s="41"/>
      <c r="AA832" s="41"/>
      <c r="AB832" s="94"/>
      <c r="AC832" s="41"/>
    </row>
    <row r="833" spans="26:29" ht="15.75" customHeight="1">
      <c r="Z833" s="41"/>
      <c r="AA833" s="41"/>
      <c r="AB833" s="94"/>
      <c r="AC833" s="41"/>
    </row>
    <row r="834" spans="26:29" ht="15.75" customHeight="1">
      <c r="Z834" s="41"/>
      <c r="AA834" s="41"/>
      <c r="AB834" s="94"/>
      <c r="AC834" s="41"/>
    </row>
    <row r="835" spans="26:29" ht="15.75" customHeight="1">
      <c r="Z835" s="41"/>
      <c r="AA835" s="41"/>
      <c r="AB835" s="94"/>
      <c r="AC835" s="41"/>
    </row>
    <row r="836" spans="26:29" ht="15.75" customHeight="1">
      <c r="Z836" s="41"/>
      <c r="AA836" s="41"/>
      <c r="AB836" s="94"/>
      <c r="AC836" s="41"/>
    </row>
    <row r="837" spans="26:29" ht="15.75" customHeight="1">
      <c r="Z837" s="41"/>
      <c r="AA837" s="41"/>
      <c r="AB837" s="94"/>
      <c r="AC837" s="41"/>
    </row>
    <row r="838" spans="26:29" ht="15.75" customHeight="1">
      <c r="Z838" s="41"/>
      <c r="AA838" s="41"/>
      <c r="AB838" s="94"/>
      <c r="AC838" s="41"/>
    </row>
    <row r="839" spans="26:29" ht="15.75" customHeight="1">
      <c r="Z839" s="41"/>
      <c r="AA839" s="41"/>
      <c r="AB839" s="94"/>
      <c r="AC839" s="41"/>
    </row>
    <row r="840" spans="26:29" ht="15.75" customHeight="1">
      <c r="Z840" s="41"/>
      <c r="AA840" s="41"/>
      <c r="AB840" s="94"/>
      <c r="AC840" s="41"/>
    </row>
    <row r="841" spans="26:29" ht="15.75" customHeight="1">
      <c r="Z841" s="41"/>
      <c r="AA841" s="41"/>
      <c r="AB841" s="94"/>
      <c r="AC841" s="41"/>
    </row>
    <row r="842" spans="26:29" ht="15.75" customHeight="1">
      <c r="Z842" s="41"/>
      <c r="AA842" s="41"/>
      <c r="AB842" s="94"/>
      <c r="AC842" s="41"/>
    </row>
    <row r="843" spans="26:29" ht="15.75" customHeight="1">
      <c r="Z843" s="41"/>
      <c r="AA843" s="41"/>
      <c r="AB843" s="94"/>
      <c r="AC843" s="41"/>
    </row>
    <row r="844" spans="26:29" ht="15.75" customHeight="1">
      <c r="Z844" s="41"/>
      <c r="AA844" s="41"/>
      <c r="AB844" s="94"/>
      <c r="AC844" s="41"/>
    </row>
    <row r="845" spans="26:29" ht="15.75" customHeight="1">
      <c r="Z845" s="41"/>
      <c r="AA845" s="41"/>
      <c r="AB845" s="94"/>
      <c r="AC845" s="41"/>
    </row>
    <row r="846" spans="26:29" ht="15.75" customHeight="1">
      <c r="Z846" s="41"/>
      <c r="AA846" s="41"/>
      <c r="AB846" s="94"/>
      <c r="AC846" s="41"/>
    </row>
    <row r="847" spans="26:29" ht="15.75" customHeight="1">
      <c r="Z847" s="41"/>
      <c r="AA847" s="41"/>
      <c r="AB847" s="94"/>
      <c r="AC847" s="41"/>
    </row>
    <row r="848" spans="26:29" ht="15.75" customHeight="1">
      <c r="Z848" s="41"/>
      <c r="AA848" s="41"/>
      <c r="AB848" s="94"/>
      <c r="AC848" s="41"/>
    </row>
    <row r="849" spans="26:29" ht="15.75" customHeight="1">
      <c r="Z849" s="41"/>
      <c r="AA849" s="41"/>
      <c r="AB849" s="94"/>
      <c r="AC849" s="41"/>
    </row>
    <row r="850" spans="26:29" ht="15.75" customHeight="1">
      <c r="Z850" s="41"/>
      <c r="AA850" s="41"/>
      <c r="AB850" s="94"/>
      <c r="AC850" s="41"/>
    </row>
    <row r="851" spans="26:29" ht="15.75" customHeight="1">
      <c r="Z851" s="41"/>
      <c r="AA851" s="41"/>
      <c r="AB851" s="94"/>
      <c r="AC851" s="41"/>
    </row>
    <row r="852" spans="26:29" ht="15.75" customHeight="1">
      <c r="Z852" s="41"/>
      <c r="AA852" s="41"/>
      <c r="AB852" s="94"/>
      <c r="AC852" s="41"/>
    </row>
    <row r="853" spans="26:29" ht="15.75" customHeight="1">
      <c r="Z853" s="41"/>
      <c r="AA853" s="41"/>
      <c r="AB853" s="94"/>
      <c r="AC853" s="41"/>
    </row>
    <row r="854" spans="26:29" ht="15.75" customHeight="1">
      <c r="Z854" s="41"/>
      <c r="AA854" s="41"/>
      <c r="AB854" s="94"/>
      <c r="AC854" s="41"/>
    </row>
    <row r="855" spans="26:29" ht="15.75" customHeight="1">
      <c r="Z855" s="41"/>
      <c r="AA855" s="41"/>
      <c r="AB855" s="94"/>
      <c r="AC855" s="41"/>
    </row>
    <row r="856" spans="26:29" ht="15.75" customHeight="1">
      <c r="Z856" s="41"/>
      <c r="AA856" s="41"/>
      <c r="AB856" s="94"/>
      <c r="AC856" s="41"/>
    </row>
    <row r="857" spans="26:29" ht="15.75" customHeight="1">
      <c r="Z857" s="41"/>
      <c r="AA857" s="41"/>
      <c r="AB857" s="94"/>
      <c r="AC857" s="41"/>
    </row>
    <row r="858" spans="26:29" ht="15.75" customHeight="1">
      <c r="Z858" s="41"/>
      <c r="AA858" s="41"/>
      <c r="AB858" s="94"/>
      <c r="AC858" s="41"/>
    </row>
    <row r="859" spans="26:29" ht="15.75" customHeight="1">
      <c r="Z859" s="41"/>
      <c r="AA859" s="41"/>
      <c r="AB859" s="94"/>
      <c r="AC859" s="41"/>
    </row>
    <row r="860" spans="26:29" ht="15.75" customHeight="1">
      <c r="Z860" s="41"/>
      <c r="AA860" s="41"/>
      <c r="AB860" s="94"/>
      <c r="AC860" s="41"/>
    </row>
    <row r="861" spans="26:29" ht="15.75" customHeight="1">
      <c r="Z861" s="41"/>
      <c r="AA861" s="41"/>
      <c r="AB861" s="94"/>
      <c r="AC861" s="41"/>
    </row>
    <row r="862" spans="26:29" ht="15.75" customHeight="1">
      <c r="Z862" s="41"/>
      <c r="AA862" s="41"/>
      <c r="AB862" s="94"/>
      <c r="AC862" s="41"/>
    </row>
    <row r="863" spans="26:29" ht="15.75" customHeight="1">
      <c r="Z863" s="41"/>
      <c r="AA863" s="41"/>
      <c r="AB863" s="94"/>
      <c r="AC863" s="41"/>
    </row>
    <row r="864" spans="26:29" ht="15.75" customHeight="1">
      <c r="Z864" s="41"/>
      <c r="AA864" s="41"/>
      <c r="AB864" s="94"/>
      <c r="AC864" s="41"/>
    </row>
    <row r="865" spans="26:29" ht="15.75" customHeight="1">
      <c r="Z865" s="41"/>
      <c r="AA865" s="41"/>
      <c r="AB865" s="94"/>
      <c r="AC865" s="41"/>
    </row>
    <row r="866" spans="26:29" ht="15.75" customHeight="1">
      <c r="Z866" s="41"/>
      <c r="AA866" s="41"/>
      <c r="AB866" s="94"/>
      <c r="AC866" s="41"/>
    </row>
    <row r="867" spans="26:29" ht="15.75" customHeight="1">
      <c r="Z867" s="41"/>
      <c r="AA867" s="41"/>
      <c r="AB867" s="94"/>
      <c r="AC867" s="41"/>
    </row>
    <row r="868" spans="26:29" ht="15.75" customHeight="1">
      <c r="Z868" s="41"/>
      <c r="AA868" s="41"/>
      <c r="AB868" s="94"/>
      <c r="AC868" s="41"/>
    </row>
    <row r="869" spans="26:29" ht="15.75" customHeight="1">
      <c r="Z869" s="41"/>
      <c r="AA869" s="41"/>
      <c r="AB869" s="94"/>
      <c r="AC869" s="41"/>
    </row>
    <row r="870" spans="26:29" ht="15.75" customHeight="1">
      <c r="Z870" s="41"/>
      <c r="AA870" s="41"/>
      <c r="AB870" s="94"/>
      <c r="AC870" s="41"/>
    </row>
    <row r="871" spans="26:29" ht="15.75" customHeight="1">
      <c r="Z871" s="41"/>
      <c r="AA871" s="41"/>
      <c r="AB871" s="94"/>
      <c r="AC871" s="41"/>
    </row>
    <row r="872" spans="26:29" ht="15.75" customHeight="1">
      <c r="Z872" s="41"/>
      <c r="AA872" s="41"/>
      <c r="AB872" s="94"/>
      <c r="AC872" s="41"/>
    </row>
    <row r="873" spans="26:29" ht="15.75" customHeight="1">
      <c r="Z873" s="41"/>
      <c r="AA873" s="41"/>
      <c r="AB873" s="94"/>
      <c r="AC873" s="41"/>
    </row>
    <row r="874" spans="26:29" ht="15.75" customHeight="1">
      <c r="Z874" s="41"/>
      <c r="AA874" s="41"/>
      <c r="AB874" s="94"/>
      <c r="AC874" s="41"/>
    </row>
    <row r="875" spans="26:29" ht="15.75" customHeight="1">
      <c r="Z875" s="41"/>
      <c r="AA875" s="41"/>
      <c r="AB875" s="94"/>
      <c r="AC875" s="41"/>
    </row>
    <row r="876" spans="26:29" ht="15.75" customHeight="1">
      <c r="Z876" s="41"/>
      <c r="AA876" s="41"/>
      <c r="AB876" s="94"/>
      <c r="AC876" s="41"/>
    </row>
    <row r="877" spans="26:29" ht="15.75" customHeight="1">
      <c r="Z877" s="41"/>
      <c r="AA877" s="41"/>
      <c r="AB877" s="94"/>
      <c r="AC877" s="41"/>
    </row>
    <row r="878" spans="26:29" ht="15.75" customHeight="1">
      <c r="Z878" s="41"/>
      <c r="AA878" s="41"/>
      <c r="AB878" s="94"/>
      <c r="AC878" s="41"/>
    </row>
    <row r="879" spans="26:29" ht="15.75" customHeight="1">
      <c r="Z879" s="41"/>
      <c r="AA879" s="41"/>
      <c r="AB879" s="94"/>
      <c r="AC879" s="41"/>
    </row>
    <row r="880" spans="26:29" ht="15.75" customHeight="1">
      <c r="Z880" s="41"/>
      <c r="AA880" s="41"/>
      <c r="AB880" s="94"/>
      <c r="AC880" s="41"/>
    </row>
    <row r="881" spans="26:29" ht="15.75" customHeight="1">
      <c r="Z881" s="41"/>
      <c r="AA881" s="41"/>
      <c r="AB881" s="94"/>
      <c r="AC881" s="41"/>
    </row>
    <row r="882" spans="26:29" ht="15.75" customHeight="1">
      <c r="Z882" s="41"/>
      <c r="AA882" s="41"/>
      <c r="AB882" s="94"/>
      <c r="AC882" s="41"/>
    </row>
    <row r="883" spans="26:29" ht="15.75" customHeight="1">
      <c r="Z883" s="41"/>
      <c r="AA883" s="41"/>
      <c r="AB883" s="94"/>
      <c r="AC883" s="41"/>
    </row>
    <row r="884" spans="26:29" ht="15.75" customHeight="1">
      <c r="Z884" s="41"/>
      <c r="AA884" s="41"/>
      <c r="AB884" s="94"/>
      <c r="AC884" s="41"/>
    </row>
    <row r="885" spans="26:29" ht="15.75" customHeight="1">
      <c r="Z885" s="41"/>
      <c r="AA885" s="41"/>
      <c r="AB885" s="94"/>
      <c r="AC885" s="41"/>
    </row>
    <row r="886" spans="26:29" ht="15.75" customHeight="1">
      <c r="Z886" s="41"/>
      <c r="AA886" s="41"/>
      <c r="AB886" s="94"/>
      <c r="AC886" s="41"/>
    </row>
    <row r="887" spans="26:29" ht="15.75" customHeight="1">
      <c r="Z887" s="41"/>
      <c r="AA887" s="41"/>
      <c r="AB887" s="94"/>
      <c r="AC887" s="41"/>
    </row>
    <row r="888" spans="26:29" ht="15.75" customHeight="1">
      <c r="Z888" s="41"/>
      <c r="AA888" s="41"/>
      <c r="AB888" s="94"/>
      <c r="AC888" s="41"/>
    </row>
    <row r="889" spans="26:29" ht="15.75" customHeight="1">
      <c r="Z889" s="41"/>
      <c r="AA889" s="41"/>
      <c r="AB889" s="94"/>
      <c r="AC889" s="41"/>
    </row>
    <row r="890" spans="26:29" ht="15.75" customHeight="1">
      <c r="Z890" s="41"/>
      <c r="AA890" s="41"/>
      <c r="AB890" s="94"/>
      <c r="AC890" s="41"/>
    </row>
    <row r="891" spans="26:29" ht="15.75" customHeight="1">
      <c r="Z891" s="41"/>
      <c r="AA891" s="41"/>
      <c r="AB891" s="94"/>
      <c r="AC891" s="41"/>
    </row>
    <row r="892" spans="26:29" ht="15.75" customHeight="1">
      <c r="Z892" s="41"/>
      <c r="AA892" s="41"/>
      <c r="AB892" s="94"/>
      <c r="AC892" s="41"/>
    </row>
    <row r="893" spans="26:29" ht="15.75" customHeight="1">
      <c r="Z893" s="41"/>
      <c r="AA893" s="41"/>
      <c r="AB893" s="94"/>
      <c r="AC893" s="41"/>
    </row>
    <row r="894" spans="26:29" ht="15.75" customHeight="1">
      <c r="Z894" s="41"/>
      <c r="AA894" s="41"/>
      <c r="AB894" s="94"/>
      <c r="AC894" s="41"/>
    </row>
    <row r="895" spans="26:29" ht="15.75" customHeight="1">
      <c r="Z895" s="41"/>
      <c r="AA895" s="41"/>
      <c r="AB895" s="94"/>
      <c r="AC895" s="41"/>
    </row>
    <row r="896" spans="26:29" ht="15.75" customHeight="1">
      <c r="Z896" s="41"/>
      <c r="AA896" s="41"/>
      <c r="AB896" s="94"/>
      <c r="AC896" s="41"/>
    </row>
    <row r="897" spans="26:29" ht="15.75" customHeight="1">
      <c r="Z897" s="41"/>
      <c r="AA897" s="41"/>
      <c r="AB897" s="94"/>
      <c r="AC897" s="41"/>
    </row>
    <row r="898" spans="26:29" ht="15.75" customHeight="1">
      <c r="Z898" s="41"/>
      <c r="AA898" s="41"/>
      <c r="AB898" s="94"/>
      <c r="AC898" s="41"/>
    </row>
    <row r="899" spans="26:29" ht="15.75" customHeight="1">
      <c r="Z899" s="41"/>
      <c r="AA899" s="41"/>
      <c r="AB899" s="94"/>
      <c r="AC899" s="41"/>
    </row>
    <row r="900" spans="26:29" ht="15.75" customHeight="1">
      <c r="Z900" s="41"/>
      <c r="AA900" s="41"/>
      <c r="AB900" s="94"/>
      <c r="AC900" s="41"/>
    </row>
    <row r="901" spans="26:29" ht="15.75" customHeight="1">
      <c r="Z901" s="41"/>
      <c r="AA901" s="41"/>
      <c r="AB901" s="94"/>
      <c r="AC901" s="41"/>
    </row>
    <row r="902" spans="26:29" ht="15.75" customHeight="1">
      <c r="Z902" s="41"/>
      <c r="AA902" s="41"/>
      <c r="AB902" s="94"/>
      <c r="AC902" s="41"/>
    </row>
    <row r="903" spans="26:29" ht="15.75" customHeight="1">
      <c r="Z903" s="41"/>
      <c r="AA903" s="41"/>
      <c r="AB903" s="94"/>
      <c r="AC903" s="41"/>
    </row>
    <row r="904" spans="26:29" ht="15.75" customHeight="1">
      <c r="Z904" s="41"/>
      <c r="AA904" s="41"/>
      <c r="AB904" s="94"/>
      <c r="AC904" s="41"/>
    </row>
    <row r="905" spans="26:29" ht="15.75" customHeight="1">
      <c r="Z905" s="41"/>
      <c r="AA905" s="41"/>
      <c r="AB905" s="94"/>
      <c r="AC905" s="41"/>
    </row>
    <row r="906" spans="26:29" ht="15.75" customHeight="1">
      <c r="Z906" s="41"/>
      <c r="AA906" s="41"/>
      <c r="AB906" s="94"/>
      <c r="AC906" s="41"/>
    </row>
    <row r="907" spans="26:29" ht="15.75" customHeight="1">
      <c r="Z907" s="41"/>
      <c r="AA907" s="41"/>
      <c r="AB907" s="94"/>
      <c r="AC907" s="41"/>
    </row>
    <row r="908" spans="26:29" ht="15.75" customHeight="1">
      <c r="Z908" s="41"/>
      <c r="AA908" s="41"/>
      <c r="AB908" s="94"/>
      <c r="AC908" s="41"/>
    </row>
    <row r="909" spans="26:29" ht="15.75" customHeight="1">
      <c r="Z909" s="41"/>
      <c r="AA909" s="41"/>
      <c r="AB909" s="94"/>
      <c r="AC909" s="41"/>
    </row>
    <row r="910" spans="26:29" ht="15.75" customHeight="1">
      <c r="Z910" s="41"/>
      <c r="AA910" s="41"/>
      <c r="AB910" s="94"/>
      <c r="AC910" s="41"/>
    </row>
    <row r="911" spans="26:29" ht="15.75" customHeight="1">
      <c r="Z911" s="41"/>
      <c r="AA911" s="41"/>
      <c r="AB911" s="94"/>
      <c r="AC911" s="41"/>
    </row>
    <row r="912" spans="26:29" ht="15.75" customHeight="1">
      <c r="Z912" s="41"/>
      <c r="AA912" s="41"/>
      <c r="AB912" s="94"/>
      <c r="AC912" s="41"/>
    </row>
    <row r="913" spans="26:29" ht="15.75" customHeight="1">
      <c r="Z913" s="41"/>
      <c r="AA913" s="41"/>
      <c r="AB913" s="94"/>
      <c r="AC913" s="41"/>
    </row>
    <row r="914" spans="26:29" ht="15.75" customHeight="1">
      <c r="Z914" s="41"/>
      <c r="AA914" s="41"/>
      <c r="AB914" s="94"/>
      <c r="AC914" s="41"/>
    </row>
    <row r="915" spans="26:29" ht="15.75" customHeight="1">
      <c r="Z915" s="41"/>
      <c r="AA915" s="41"/>
      <c r="AB915" s="94"/>
      <c r="AC915" s="41"/>
    </row>
    <row r="916" spans="26:29" ht="15.75" customHeight="1">
      <c r="Z916" s="41"/>
      <c r="AA916" s="41"/>
      <c r="AB916" s="94"/>
      <c r="AC916" s="41"/>
    </row>
    <row r="917" spans="26:29" ht="15.75" customHeight="1">
      <c r="Z917" s="41"/>
      <c r="AA917" s="41"/>
      <c r="AB917" s="94"/>
      <c r="AC917" s="41"/>
    </row>
    <row r="918" spans="26:29" ht="15.75" customHeight="1">
      <c r="Z918" s="41"/>
      <c r="AA918" s="41"/>
      <c r="AB918" s="94"/>
      <c r="AC918" s="41"/>
    </row>
    <row r="919" spans="26:29" ht="15.75" customHeight="1">
      <c r="Z919" s="41"/>
      <c r="AA919" s="41"/>
      <c r="AB919" s="94"/>
      <c r="AC919" s="41"/>
    </row>
    <row r="920" spans="26:29" ht="15.75" customHeight="1">
      <c r="Z920" s="41"/>
      <c r="AA920" s="41"/>
      <c r="AB920" s="94"/>
      <c r="AC920" s="41"/>
    </row>
    <row r="921" spans="26:29" ht="15.75" customHeight="1">
      <c r="Z921" s="41"/>
      <c r="AA921" s="41"/>
      <c r="AB921" s="94"/>
      <c r="AC921" s="41"/>
    </row>
    <row r="922" spans="26:29" ht="15.75" customHeight="1">
      <c r="Z922" s="41"/>
      <c r="AA922" s="41"/>
      <c r="AB922" s="94"/>
      <c r="AC922" s="41"/>
    </row>
    <row r="923" spans="26:29" ht="15.75" customHeight="1">
      <c r="Z923" s="41"/>
      <c r="AA923" s="41"/>
      <c r="AB923" s="94"/>
      <c r="AC923" s="41"/>
    </row>
    <row r="924" spans="26:29" ht="15.75" customHeight="1">
      <c r="Z924" s="41"/>
      <c r="AA924" s="41"/>
      <c r="AB924" s="94"/>
      <c r="AC924" s="41"/>
    </row>
    <row r="925" spans="26:29" ht="15.75" customHeight="1">
      <c r="Z925" s="41"/>
      <c r="AA925" s="41"/>
      <c r="AB925" s="94"/>
      <c r="AC925" s="41"/>
    </row>
    <row r="926" spans="26:29" ht="15.75" customHeight="1">
      <c r="Z926" s="41"/>
      <c r="AA926" s="41"/>
      <c r="AB926" s="94"/>
      <c r="AC926" s="41"/>
    </row>
    <row r="927" spans="26:29" ht="15.75" customHeight="1">
      <c r="Z927" s="41"/>
      <c r="AA927" s="41"/>
      <c r="AB927" s="94"/>
      <c r="AC927" s="41"/>
    </row>
    <row r="928" spans="26:29" ht="15.75" customHeight="1">
      <c r="Z928" s="41"/>
      <c r="AA928" s="41"/>
      <c r="AB928" s="94"/>
      <c r="AC928" s="41"/>
    </row>
    <row r="929" spans="26:29" ht="15.75" customHeight="1">
      <c r="Z929" s="41"/>
      <c r="AA929" s="41"/>
      <c r="AB929" s="94"/>
      <c r="AC929" s="41"/>
    </row>
    <row r="930" spans="26:29" ht="15.75" customHeight="1">
      <c r="Z930" s="41"/>
      <c r="AA930" s="41"/>
      <c r="AB930" s="94"/>
      <c r="AC930" s="41"/>
    </row>
    <row r="931" spans="26:29" ht="15.75" customHeight="1">
      <c r="Z931" s="41"/>
      <c r="AA931" s="41"/>
      <c r="AB931" s="94"/>
      <c r="AC931" s="41"/>
    </row>
    <row r="932" spans="26:29" ht="15.75" customHeight="1">
      <c r="Z932" s="41"/>
      <c r="AA932" s="41"/>
      <c r="AB932" s="94"/>
      <c r="AC932" s="41"/>
    </row>
    <row r="933" spans="26:29" ht="15.75" customHeight="1">
      <c r="Z933" s="41"/>
      <c r="AA933" s="41"/>
      <c r="AB933" s="94"/>
      <c r="AC933" s="41"/>
    </row>
    <row r="934" spans="26:29" ht="15.75" customHeight="1">
      <c r="Z934" s="41"/>
      <c r="AA934" s="41"/>
      <c r="AB934" s="94"/>
      <c r="AC934" s="41"/>
    </row>
    <row r="935" spans="26:29" ht="15.75" customHeight="1">
      <c r="Z935" s="41"/>
      <c r="AA935" s="41"/>
      <c r="AB935" s="94"/>
      <c r="AC935" s="41"/>
    </row>
    <row r="936" spans="26:29" ht="15.75" customHeight="1">
      <c r="Z936" s="41"/>
      <c r="AA936" s="41"/>
      <c r="AB936" s="94"/>
      <c r="AC936" s="41"/>
    </row>
    <row r="937" spans="26:29" ht="15.75" customHeight="1">
      <c r="Z937" s="41"/>
      <c r="AA937" s="41"/>
      <c r="AB937" s="94"/>
      <c r="AC937" s="41"/>
    </row>
    <row r="938" spans="26:29" ht="15.75" customHeight="1">
      <c r="Z938" s="41"/>
      <c r="AA938" s="41"/>
      <c r="AB938" s="94"/>
      <c r="AC938" s="41"/>
    </row>
    <row r="939" spans="26:29" ht="15.75" customHeight="1">
      <c r="Z939" s="41"/>
      <c r="AA939" s="41"/>
      <c r="AB939" s="94"/>
      <c r="AC939" s="41"/>
    </row>
    <row r="940" spans="26:29" ht="15.75" customHeight="1">
      <c r="Z940" s="41"/>
      <c r="AA940" s="41"/>
      <c r="AB940" s="94"/>
      <c r="AC940" s="41"/>
    </row>
    <row r="941" spans="26:29" ht="15.75" customHeight="1">
      <c r="Z941" s="41"/>
      <c r="AA941" s="41"/>
      <c r="AB941" s="94"/>
      <c r="AC941" s="41"/>
    </row>
    <row r="942" spans="26:29" ht="15.75" customHeight="1">
      <c r="Z942" s="41"/>
      <c r="AA942" s="41"/>
      <c r="AB942" s="94"/>
      <c r="AC942" s="41"/>
    </row>
    <row r="943" spans="26:29" ht="15.75" customHeight="1">
      <c r="Z943" s="41"/>
      <c r="AA943" s="41"/>
      <c r="AB943" s="94"/>
      <c r="AC943" s="41"/>
    </row>
    <row r="944" spans="26:29" ht="15.75" customHeight="1">
      <c r="Z944" s="41"/>
      <c r="AA944" s="41"/>
      <c r="AB944" s="94"/>
      <c r="AC944" s="41"/>
    </row>
    <row r="945" spans="26:29" ht="15.75" customHeight="1">
      <c r="Z945" s="41"/>
      <c r="AA945" s="41"/>
      <c r="AB945" s="94"/>
      <c r="AC945" s="41"/>
    </row>
    <row r="946" spans="26:29" ht="15.75" customHeight="1">
      <c r="Z946" s="41"/>
      <c r="AA946" s="41"/>
      <c r="AB946" s="94"/>
      <c r="AC946" s="41"/>
    </row>
    <row r="947" spans="26:29" ht="15.75" customHeight="1">
      <c r="Z947" s="41"/>
      <c r="AA947" s="41"/>
      <c r="AB947" s="94"/>
      <c r="AC947" s="41"/>
    </row>
    <row r="948" spans="26:29" ht="15.75" customHeight="1">
      <c r="Z948" s="41"/>
      <c r="AA948" s="41"/>
      <c r="AB948" s="94"/>
      <c r="AC948" s="41"/>
    </row>
    <row r="949" spans="26:29" ht="15.75" customHeight="1">
      <c r="Z949" s="41"/>
      <c r="AA949" s="41"/>
      <c r="AB949" s="94"/>
      <c r="AC949" s="41"/>
    </row>
    <row r="950" spans="26:29" ht="15.75" customHeight="1">
      <c r="Z950" s="41"/>
      <c r="AA950" s="41"/>
      <c r="AB950" s="94"/>
      <c r="AC950" s="41"/>
    </row>
    <row r="951" spans="26:29" ht="15.75" customHeight="1">
      <c r="Z951" s="41"/>
      <c r="AA951" s="41"/>
      <c r="AB951" s="94"/>
      <c r="AC951" s="41"/>
    </row>
    <row r="952" spans="26:29" ht="15.75" customHeight="1">
      <c r="Z952" s="41"/>
      <c r="AA952" s="41"/>
      <c r="AB952" s="94"/>
      <c r="AC952" s="41"/>
    </row>
    <row r="953" spans="26:29" ht="15.75" customHeight="1">
      <c r="Z953" s="41"/>
      <c r="AA953" s="41"/>
      <c r="AB953" s="94"/>
      <c r="AC953" s="41"/>
    </row>
    <row r="954" spans="26:29" ht="15.75" customHeight="1">
      <c r="Z954" s="41"/>
      <c r="AA954" s="41"/>
      <c r="AB954" s="94"/>
      <c r="AC954" s="41"/>
    </row>
    <row r="955" spans="26:29" ht="15.75" customHeight="1">
      <c r="Z955" s="41"/>
      <c r="AA955" s="41"/>
      <c r="AB955" s="94"/>
      <c r="AC955" s="41"/>
    </row>
    <row r="956" spans="26:29" ht="15.75" customHeight="1">
      <c r="Z956" s="41"/>
      <c r="AA956" s="41"/>
      <c r="AB956" s="94"/>
      <c r="AC956" s="41"/>
    </row>
    <row r="957" spans="26:29" ht="15.75" customHeight="1">
      <c r="Z957" s="41"/>
      <c r="AA957" s="41"/>
      <c r="AB957" s="94"/>
      <c r="AC957" s="41"/>
    </row>
    <row r="958" spans="26:29" ht="15.75" customHeight="1">
      <c r="Z958" s="41"/>
      <c r="AA958" s="41"/>
      <c r="AB958" s="94"/>
      <c r="AC958" s="41"/>
    </row>
    <row r="959" spans="26:29" ht="15.75" customHeight="1">
      <c r="Z959" s="41"/>
      <c r="AA959" s="41"/>
      <c r="AB959" s="94"/>
      <c r="AC959" s="41"/>
    </row>
    <row r="960" spans="26:29" ht="15.75" customHeight="1">
      <c r="Z960" s="41"/>
      <c r="AA960" s="41"/>
      <c r="AB960" s="94"/>
      <c r="AC960" s="41"/>
    </row>
    <row r="961" spans="26:29" ht="15.75" customHeight="1">
      <c r="Z961" s="41"/>
      <c r="AA961" s="41"/>
      <c r="AB961" s="94"/>
      <c r="AC961" s="41"/>
    </row>
    <row r="962" spans="26:29" ht="15.75" customHeight="1">
      <c r="Z962" s="41"/>
      <c r="AA962" s="41"/>
      <c r="AB962" s="94"/>
      <c r="AC962" s="41"/>
    </row>
    <row r="963" spans="26:29" ht="15.75" customHeight="1">
      <c r="Z963" s="41"/>
      <c r="AA963" s="41"/>
      <c r="AB963" s="94"/>
      <c r="AC963" s="41"/>
    </row>
    <row r="964" spans="26:29" ht="15.75" customHeight="1">
      <c r="Z964" s="41"/>
      <c r="AA964" s="41"/>
      <c r="AB964" s="94"/>
      <c r="AC964" s="41"/>
    </row>
    <row r="965" spans="26:29" ht="15.75" customHeight="1">
      <c r="Z965" s="41"/>
      <c r="AA965" s="41"/>
      <c r="AB965" s="94"/>
      <c r="AC965" s="41"/>
    </row>
    <row r="966" spans="26:29" ht="15.75" customHeight="1">
      <c r="Z966" s="41"/>
      <c r="AA966" s="41"/>
      <c r="AB966" s="94"/>
      <c r="AC966" s="41"/>
    </row>
    <row r="967" spans="26:29" ht="15.75" customHeight="1">
      <c r="Z967" s="41"/>
      <c r="AA967" s="41"/>
      <c r="AB967" s="94"/>
      <c r="AC967" s="41"/>
    </row>
    <row r="968" spans="26:29" ht="15.75" customHeight="1">
      <c r="Z968" s="41"/>
      <c r="AA968" s="41"/>
      <c r="AB968" s="94"/>
      <c r="AC968" s="41"/>
    </row>
    <row r="969" spans="26:29" ht="15.75" customHeight="1">
      <c r="Z969" s="41"/>
      <c r="AA969" s="41"/>
      <c r="AB969" s="94"/>
      <c r="AC969" s="41"/>
    </row>
    <row r="970" spans="26:29" ht="15.75" customHeight="1">
      <c r="Z970" s="41"/>
      <c r="AA970" s="41"/>
      <c r="AB970" s="94"/>
      <c r="AC970" s="41"/>
    </row>
    <row r="971" spans="26:29" ht="15.75" customHeight="1">
      <c r="Z971" s="41"/>
      <c r="AA971" s="41"/>
      <c r="AB971" s="94"/>
      <c r="AC971" s="41"/>
    </row>
    <row r="972" spans="26:29" ht="15.75" customHeight="1">
      <c r="Z972" s="41"/>
      <c r="AA972" s="41"/>
      <c r="AB972" s="94"/>
      <c r="AC972" s="41"/>
    </row>
    <row r="973" spans="26:29" ht="15.75" customHeight="1">
      <c r="Z973" s="41"/>
      <c r="AA973" s="41"/>
      <c r="AB973" s="94"/>
      <c r="AC973" s="41"/>
    </row>
    <row r="974" spans="26:29" ht="15.75" customHeight="1">
      <c r="Z974" s="41"/>
      <c r="AA974" s="41"/>
      <c r="AB974" s="94"/>
      <c r="AC974" s="41"/>
    </row>
    <row r="975" spans="26:29" ht="15.75" customHeight="1">
      <c r="Z975" s="41"/>
      <c r="AA975" s="41"/>
      <c r="AB975" s="94"/>
      <c r="AC975" s="41"/>
    </row>
    <row r="976" spans="26:29" ht="15.75" customHeight="1">
      <c r="Z976" s="41"/>
      <c r="AA976" s="41"/>
      <c r="AB976" s="94"/>
      <c r="AC976" s="41"/>
    </row>
    <row r="977" spans="26:29" ht="15.75" customHeight="1">
      <c r="Z977" s="41"/>
      <c r="AA977" s="41"/>
      <c r="AB977" s="94"/>
      <c r="AC977" s="41"/>
    </row>
    <row r="978" spans="26:29" ht="15.75" customHeight="1">
      <c r="Z978" s="41"/>
      <c r="AA978" s="41"/>
      <c r="AB978" s="94"/>
      <c r="AC978" s="41"/>
    </row>
    <row r="979" spans="26:29" ht="15.75" customHeight="1">
      <c r="Z979" s="41"/>
      <c r="AA979" s="41"/>
      <c r="AB979" s="94"/>
      <c r="AC979" s="41"/>
    </row>
    <row r="980" spans="26:29" ht="15.75" customHeight="1">
      <c r="Z980" s="41"/>
      <c r="AA980" s="41"/>
      <c r="AB980" s="94"/>
      <c r="AC980" s="41"/>
    </row>
    <row r="981" spans="26:29" ht="15.75" customHeight="1">
      <c r="Z981" s="41"/>
      <c r="AA981" s="41"/>
      <c r="AB981" s="94"/>
      <c r="AC981" s="41"/>
    </row>
    <row r="982" spans="26:29" ht="15.75" customHeight="1">
      <c r="Z982" s="41"/>
      <c r="AA982" s="41"/>
      <c r="AB982" s="94"/>
      <c r="AC982" s="41"/>
    </row>
    <row r="983" spans="26:29" ht="15.75" customHeight="1">
      <c r="Z983" s="41"/>
      <c r="AA983" s="41"/>
      <c r="AB983" s="94"/>
      <c r="AC983" s="41"/>
    </row>
    <row r="984" spans="26:29" ht="15.75" customHeight="1">
      <c r="Z984" s="41"/>
      <c r="AA984" s="41"/>
      <c r="AB984" s="94"/>
      <c r="AC984" s="41"/>
    </row>
    <row r="985" spans="26:29" ht="15.75" customHeight="1">
      <c r="Z985" s="41"/>
      <c r="AA985" s="41"/>
      <c r="AB985" s="94"/>
      <c r="AC985" s="41"/>
    </row>
    <row r="986" spans="26:29" ht="15.75" customHeight="1">
      <c r="Z986" s="41"/>
      <c r="AA986" s="41"/>
      <c r="AB986" s="94"/>
      <c r="AC986" s="41"/>
    </row>
    <row r="987" spans="26:29" ht="15.75" customHeight="1">
      <c r="Z987" s="41"/>
      <c r="AA987" s="41"/>
      <c r="AB987" s="94"/>
      <c r="AC987" s="41"/>
    </row>
    <row r="988" spans="26:29" ht="15.75" customHeight="1">
      <c r="Z988" s="41"/>
      <c r="AA988" s="41"/>
      <c r="AB988" s="94"/>
      <c r="AC988" s="41"/>
    </row>
    <row r="989" spans="26:29" ht="15.75" customHeight="1">
      <c r="Z989" s="41"/>
      <c r="AA989" s="41"/>
      <c r="AB989" s="94"/>
      <c r="AC989" s="41"/>
    </row>
    <row r="990" spans="26:29" ht="15.75" customHeight="1">
      <c r="Z990" s="41"/>
      <c r="AA990" s="41"/>
      <c r="AB990" s="94"/>
      <c r="AC990" s="41"/>
    </row>
    <row r="991" spans="26:29" ht="15.75" customHeight="1">
      <c r="Z991" s="41"/>
      <c r="AA991" s="41"/>
      <c r="AB991" s="94"/>
      <c r="AC991" s="41"/>
    </row>
    <row r="992" spans="26:29" ht="15.75" customHeight="1">
      <c r="Z992" s="41"/>
      <c r="AA992" s="41"/>
      <c r="AB992" s="94"/>
      <c r="AC992" s="41"/>
    </row>
    <row r="993" spans="26:29" ht="15.75" customHeight="1">
      <c r="Z993" s="41"/>
      <c r="AA993" s="41"/>
      <c r="AB993" s="94"/>
      <c r="AC993" s="41"/>
    </row>
    <row r="994" spans="26:29" ht="15.75" customHeight="1">
      <c r="Z994" s="41"/>
      <c r="AA994" s="41"/>
      <c r="AB994" s="94"/>
      <c r="AC994" s="41"/>
    </row>
    <row r="995" spans="26:29" ht="15.75" customHeight="1">
      <c r="Z995" s="41"/>
      <c r="AA995" s="41"/>
      <c r="AB995" s="94"/>
      <c r="AC995" s="41"/>
    </row>
    <row r="996" spans="26:29" ht="15.75" customHeight="1">
      <c r="Z996" s="41"/>
      <c r="AA996" s="41"/>
      <c r="AB996" s="94"/>
      <c r="AC996" s="41"/>
    </row>
    <row r="997" spans="26:29" ht="15.75" customHeight="1">
      <c r="Z997" s="41"/>
      <c r="AA997" s="41"/>
      <c r="AB997" s="94"/>
      <c r="AC997" s="41"/>
    </row>
    <row r="998" spans="26:29" ht="15.75" customHeight="1">
      <c r="Z998" s="41"/>
      <c r="AA998" s="41"/>
      <c r="AB998" s="94"/>
      <c r="AC998" s="41"/>
    </row>
    <row r="999" spans="26:29" ht="15.75" customHeight="1">
      <c r="Z999" s="41"/>
      <c r="AA999" s="41"/>
      <c r="AB999" s="94"/>
      <c r="AC999" s="41"/>
    </row>
    <row r="1000" spans="26:29" ht="15.75" customHeight="1">
      <c r="Z1000" s="41"/>
      <c r="AA1000" s="41"/>
      <c r="AB1000" s="94"/>
      <c r="AC1000" s="41"/>
    </row>
  </sheetData>
  <autoFilter ref="A1:F155" xr:uid="{00000000-0009-0000-0000-000001000000}">
    <filterColumn colId="1">
      <filters>
        <filter val="Client"/>
      </filters>
    </filterColumn>
  </autoFilter>
  <pageMargins left="0.25" right="0.25" top="0.5" bottom="0.5" header="0" footer="0"/>
  <pageSetup fitToHeight="0" orientation="portrait" r:id="rId1"/>
  <headerFooter>
    <oddFooter>&amp;Rpage&amp;P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5" customHeight="1"/>
  <cols>
    <col min="1" max="1" width="29.42578125" customWidth="1"/>
    <col min="2" max="2" width="17" customWidth="1"/>
    <col min="3" max="10" width="18.5703125" hidden="1" customWidth="1"/>
    <col min="11" max="11" width="4.7109375" hidden="1" customWidth="1"/>
    <col min="12" max="15" width="18.28515625" hidden="1" customWidth="1"/>
    <col min="16" max="16" width="12.7109375" hidden="1" customWidth="1"/>
    <col min="17" max="17" width="15.5703125" customWidth="1"/>
    <col min="18" max="18" width="17.5703125" customWidth="1"/>
    <col min="19" max="19" width="19.140625" hidden="1" customWidth="1"/>
    <col min="20" max="20" width="18.85546875" hidden="1" customWidth="1"/>
    <col min="21" max="21" width="15.28515625" customWidth="1"/>
    <col min="22" max="22" width="16.7109375" customWidth="1"/>
    <col min="23" max="23" width="16" customWidth="1"/>
    <col min="24" max="24" width="16.28515625" customWidth="1"/>
    <col min="25" max="25" width="14.7109375" customWidth="1"/>
    <col min="26" max="26" width="4.42578125" customWidth="1"/>
    <col min="27" max="27" width="15.5703125" customWidth="1"/>
    <col min="28" max="28" width="17.5703125" customWidth="1"/>
    <col min="29" max="29" width="15.28515625" customWidth="1"/>
    <col min="30" max="30" width="16.7109375" customWidth="1"/>
    <col min="31" max="31" width="9.140625" customWidth="1"/>
    <col min="32" max="32" width="15.5703125" customWidth="1"/>
    <col min="33" max="33" width="17.5703125" customWidth="1"/>
    <col min="34" max="34" width="15.28515625" customWidth="1"/>
    <col min="35" max="35" width="17.28515625" customWidth="1"/>
    <col min="36" max="36" width="11.28515625" customWidth="1"/>
    <col min="37" max="37" width="37.85546875" customWidth="1"/>
  </cols>
  <sheetData>
    <row r="1" spans="1:37" ht="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/>
      <c r="L1" s="1" t="s">
        <v>10</v>
      </c>
      <c r="M1" s="1" t="s">
        <v>11</v>
      </c>
      <c r="N1" s="1" t="s">
        <v>12</v>
      </c>
      <c r="O1" s="1" t="s">
        <v>13</v>
      </c>
      <c r="P1" s="1" t="s">
        <v>161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162</v>
      </c>
      <c r="Z1" s="1"/>
      <c r="AA1" s="1" t="s">
        <v>16</v>
      </c>
      <c r="AB1" s="1" t="s">
        <v>17</v>
      </c>
      <c r="AC1" s="1" t="s">
        <v>20</v>
      </c>
      <c r="AD1" s="1" t="s">
        <v>21</v>
      </c>
      <c r="AE1" s="1"/>
      <c r="AF1" s="1" t="s">
        <v>163</v>
      </c>
      <c r="AG1" s="1" t="s">
        <v>164</v>
      </c>
      <c r="AH1" s="1" t="s">
        <v>165</v>
      </c>
      <c r="AI1" s="1" t="s">
        <v>166</v>
      </c>
      <c r="AJ1" s="54" t="s">
        <v>161</v>
      </c>
      <c r="AK1" s="1" t="s">
        <v>167</v>
      </c>
    </row>
    <row r="2" spans="1:37" ht="20.25" customHeight="1">
      <c r="A2" s="42" t="s">
        <v>26</v>
      </c>
      <c r="B2" s="42" t="s">
        <v>27</v>
      </c>
      <c r="C2" s="55">
        <v>1564589</v>
      </c>
      <c r="D2" s="56">
        <v>9954.7199999999993</v>
      </c>
      <c r="E2" s="55">
        <v>350728</v>
      </c>
      <c r="F2" s="56">
        <v>19261.650000000001</v>
      </c>
      <c r="G2" s="55">
        <v>1564605</v>
      </c>
      <c r="H2" s="56">
        <v>9898.26</v>
      </c>
      <c r="I2" s="55">
        <v>350737</v>
      </c>
      <c r="J2" s="56">
        <v>19211.169999999998</v>
      </c>
      <c r="K2" s="43"/>
      <c r="L2" s="57">
        <f t="shared" ref="L2:O2" si="0">SUM(C2+G2)</f>
        <v>3129194</v>
      </c>
      <c r="M2" s="58">
        <f t="shared" si="0"/>
        <v>19852.98</v>
      </c>
      <c r="N2" s="57">
        <f t="shared" si="0"/>
        <v>701465</v>
      </c>
      <c r="O2" s="58">
        <f t="shared" si="0"/>
        <v>38472.82</v>
      </c>
      <c r="P2" s="45">
        <f t="shared" ref="P2:P161" si="1">SUM(M2+O2)</f>
        <v>58325.8</v>
      </c>
      <c r="Q2" s="44">
        <v>3064256</v>
      </c>
      <c r="R2" s="45">
        <v>18721.68</v>
      </c>
      <c r="S2" s="59">
        <f t="shared" ref="S2:T2" si="2">Q2-L2</f>
        <v>-64938</v>
      </c>
      <c r="T2" s="60">
        <f t="shared" si="2"/>
        <v>-1131.2999999999993</v>
      </c>
      <c r="U2" s="44">
        <v>762106</v>
      </c>
      <c r="V2" s="45">
        <v>41799.14</v>
      </c>
      <c r="W2" s="44">
        <f t="shared" ref="W2:X2" si="3">U2-N2</f>
        <v>60641</v>
      </c>
      <c r="X2" s="60">
        <f t="shared" si="3"/>
        <v>3326.3199999999997</v>
      </c>
      <c r="Y2" s="60">
        <f t="shared" ref="Y2:Y154" si="4">SUM(T2+X2)</f>
        <v>2195.0200000000004</v>
      </c>
      <c r="Z2" s="60"/>
      <c r="AA2" s="43">
        <v>3129176</v>
      </c>
      <c r="AB2" s="43">
        <v>19371</v>
      </c>
      <c r="AC2" s="43">
        <v>701456</v>
      </c>
      <c r="AD2" s="43">
        <v>37471.870000000003</v>
      </c>
      <c r="AE2" s="43"/>
      <c r="AF2" s="43">
        <f>ROUND(AA2/2,0)</f>
        <v>1564588</v>
      </c>
      <c r="AG2" s="45">
        <f>ROUND(AB2*1.028/2,2)</f>
        <v>9956.69</v>
      </c>
      <c r="AH2" s="43">
        <f>ROUND(AC2/2,0)</f>
        <v>350728</v>
      </c>
      <c r="AI2" s="43">
        <f>ROUND(AD2*1.028/2,2)</f>
        <v>19260.54</v>
      </c>
      <c r="AJ2" s="45">
        <f>SUM(AG2+AI2)</f>
        <v>29217.230000000003</v>
      </c>
      <c r="AK2" s="43"/>
    </row>
    <row r="3" spans="1:37" ht="20.25" customHeight="1">
      <c r="A3" s="42" t="s">
        <v>26</v>
      </c>
      <c r="B3" s="42" t="s">
        <v>30</v>
      </c>
      <c r="C3" s="55">
        <v>0</v>
      </c>
      <c r="D3" s="56">
        <v>0</v>
      </c>
      <c r="E3" s="55">
        <v>0</v>
      </c>
      <c r="F3" s="56">
        <v>0</v>
      </c>
      <c r="G3" s="55">
        <v>25989</v>
      </c>
      <c r="H3" s="56">
        <v>109.15</v>
      </c>
      <c r="I3" s="55">
        <v>13015</v>
      </c>
      <c r="J3" s="56">
        <v>507.59</v>
      </c>
      <c r="K3" s="43"/>
      <c r="L3" s="57">
        <f t="shared" ref="L3:O3" si="5">SUM(C3+G3)</f>
        <v>25989</v>
      </c>
      <c r="M3" s="58">
        <f t="shared" si="5"/>
        <v>109.15</v>
      </c>
      <c r="N3" s="57">
        <f t="shared" si="5"/>
        <v>13015</v>
      </c>
      <c r="O3" s="58">
        <f t="shared" si="5"/>
        <v>507.59</v>
      </c>
      <c r="P3" s="45">
        <f t="shared" si="1"/>
        <v>616.74</v>
      </c>
      <c r="Q3" s="43">
        <v>99488</v>
      </c>
      <c r="R3" s="43">
        <v>417.85</v>
      </c>
      <c r="S3" s="59">
        <f t="shared" ref="S3:T3" si="6">Q3-L3</f>
        <v>73499</v>
      </c>
      <c r="T3" s="60">
        <f t="shared" si="6"/>
        <v>308.70000000000005</v>
      </c>
      <c r="U3" s="43">
        <v>21571</v>
      </c>
      <c r="V3" s="43">
        <v>841.27</v>
      </c>
      <c r="W3" s="59">
        <f t="shared" ref="W3:X3" si="7">U3-N3</f>
        <v>8556</v>
      </c>
      <c r="X3" s="60">
        <f t="shared" si="7"/>
        <v>333.68</v>
      </c>
      <c r="Y3" s="60">
        <f t="shared" si="4"/>
        <v>642.38000000000011</v>
      </c>
      <c r="Z3" s="60"/>
      <c r="AA3" s="43"/>
      <c r="AB3" s="43"/>
      <c r="AC3" s="43"/>
      <c r="AD3" s="43"/>
      <c r="AE3" s="43"/>
      <c r="AF3" s="43"/>
      <c r="AG3" s="45"/>
      <c r="AH3" s="43"/>
      <c r="AI3" s="43"/>
      <c r="AJ3" s="45"/>
      <c r="AK3" s="43"/>
    </row>
    <row r="4" spans="1:37" ht="20.25" customHeight="1">
      <c r="A4" s="42" t="s">
        <v>26</v>
      </c>
      <c r="B4" s="42" t="s">
        <v>52</v>
      </c>
      <c r="C4" s="55">
        <v>1525436</v>
      </c>
      <c r="D4" s="56">
        <v>8983.92</v>
      </c>
      <c r="E4" s="55">
        <v>350728</v>
      </c>
      <c r="F4" s="56">
        <v>16721.14</v>
      </c>
      <c r="G4" s="55">
        <v>1499463</v>
      </c>
      <c r="H4" s="56">
        <v>8818.27</v>
      </c>
      <c r="I4" s="55">
        <v>337722</v>
      </c>
      <c r="J4" s="56">
        <v>16168.07</v>
      </c>
      <c r="K4" s="43"/>
      <c r="L4" s="57">
        <f t="shared" ref="L4:O4" si="8">SUM(C4+G4)</f>
        <v>3024899</v>
      </c>
      <c r="M4" s="58">
        <f t="shared" si="8"/>
        <v>17802.190000000002</v>
      </c>
      <c r="N4" s="57">
        <f t="shared" si="8"/>
        <v>688450</v>
      </c>
      <c r="O4" s="58">
        <f t="shared" si="8"/>
        <v>32889.21</v>
      </c>
      <c r="P4" s="45">
        <f t="shared" si="1"/>
        <v>50691.4</v>
      </c>
      <c r="Q4" s="43">
        <v>2883010</v>
      </c>
      <c r="R4" s="43">
        <v>16508.93</v>
      </c>
      <c r="S4" s="59">
        <f t="shared" ref="S4:T4" si="9">Q4-L4</f>
        <v>-141889</v>
      </c>
      <c r="T4" s="60">
        <f t="shared" si="9"/>
        <v>-1293.260000000002</v>
      </c>
      <c r="U4" s="43">
        <v>740535</v>
      </c>
      <c r="V4" s="43">
        <v>35338.97</v>
      </c>
      <c r="W4" s="59">
        <f t="shared" ref="W4:X4" si="10">U4-N4</f>
        <v>52085</v>
      </c>
      <c r="X4" s="60">
        <f t="shared" si="10"/>
        <v>2449.760000000002</v>
      </c>
      <c r="Y4" s="60">
        <f t="shared" si="4"/>
        <v>1156.5</v>
      </c>
      <c r="Z4" s="60"/>
      <c r="AA4" s="43">
        <v>3050871</v>
      </c>
      <c r="AB4" s="43">
        <v>17482.150000000001</v>
      </c>
      <c r="AC4" s="43">
        <v>701456</v>
      </c>
      <c r="AD4" s="43">
        <v>32533.21</v>
      </c>
      <c r="AE4" s="43"/>
      <c r="AF4" s="43">
        <f t="shared" ref="AF4:AF23" si="11">ROUND(AA4/2,0)</f>
        <v>1525436</v>
      </c>
      <c r="AG4" s="45">
        <f t="shared" ref="AG4:AG30" si="12">ROUND(AB4*1.028/2,2)</f>
        <v>8985.83</v>
      </c>
      <c r="AH4" s="43">
        <f t="shared" ref="AH4:AH30" si="13">ROUND(AC4/2,0)</f>
        <v>350728</v>
      </c>
      <c r="AI4" s="43">
        <f t="shared" ref="AI4:AI30" si="14">ROUND(AD4*1.028/2,2)</f>
        <v>16722.07</v>
      </c>
      <c r="AJ4" s="45">
        <f t="shared" ref="AJ4:AJ30" si="15">SUM(AG4+AI4)</f>
        <v>25707.9</v>
      </c>
      <c r="AK4" s="43"/>
    </row>
    <row r="5" spans="1:37" ht="20.25" customHeight="1">
      <c r="A5" s="42" t="s">
        <v>26</v>
      </c>
      <c r="B5" s="42" t="s">
        <v>114</v>
      </c>
      <c r="C5" s="55">
        <v>39152</v>
      </c>
      <c r="D5" s="56">
        <v>416.19</v>
      </c>
      <c r="E5" s="55">
        <v>0</v>
      </c>
      <c r="F5" s="56">
        <v>0</v>
      </c>
      <c r="G5" s="55">
        <v>39153</v>
      </c>
      <c r="H5" s="56">
        <v>416.2</v>
      </c>
      <c r="I5" s="55">
        <v>0</v>
      </c>
      <c r="J5" s="56">
        <v>0</v>
      </c>
      <c r="K5" s="43"/>
      <c r="L5" s="57">
        <f t="shared" ref="L5:O5" si="16">SUM(C5+G5)</f>
        <v>78305</v>
      </c>
      <c r="M5" s="58">
        <f t="shared" si="16"/>
        <v>832.39</v>
      </c>
      <c r="N5" s="57">
        <f t="shared" si="16"/>
        <v>0</v>
      </c>
      <c r="O5" s="58">
        <f t="shared" si="16"/>
        <v>0</v>
      </c>
      <c r="P5" s="45">
        <f t="shared" si="1"/>
        <v>832.39</v>
      </c>
      <c r="Q5" s="43">
        <v>81758</v>
      </c>
      <c r="R5" s="43">
        <v>869.09</v>
      </c>
      <c r="S5" s="59">
        <f t="shared" ref="S5:T5" si="17">Q5-L5</f>
        <v>3453</v>
      </c>
      <c r="T5" s="60">
        <f t="shared" si="17"/>
        <v>36.700000000000045</v>
      </c>
      <c r="U5" s="43">
        <v>0</v>
      </c>
      <c r="V5" s="43">
        <v>0</v>
      </c>
      <c r="W5" s="59">
        <f t="shared" ref="W5:X5" si="18">U5-N5</f>
        <v>0</v>
      </c>
      <c r="X5" s="60">
        <f t="shared" si="18"/>
        <v>0</v>
      </c>
      <c r="Y5" s="60">
        <f t="shared" si="4"/>
        <v>36.700000000000045</v>
      </c>
      <c r="Z5" s="60"/>
      <c r="AA5" s="43">
        <v>78305</v>
      </c>
      <c r="AB5" s="43">
        <v>809.66</v>
      </c>
      <c r="AC5" s="43">
        <v>0</v>
      </c>
      <c r="AD5" s="43">
        <v>0</v>
      </c>
      <c r="AE5" s="43"/>
      <c r="AF5" s="43">
        <f t="shared" si="11"/>
        <v>39153</v>
      </c>
      <c r="AG5" s="45">
        <f t="shared" si="12"/>
        <v>416.17</v>
      </c>
      <c r="AH5" s="43">
        <f t="shared" si="13"/>
        <v>0</v>
      </c>
      <c r="AI5" s="43">
        <f t="shared" si="14"/>
        <v>0</v>
      </c>
      <c r="AJ5" s="45">
        <f t="shared" si="15"/>
        <v>416.17</v>
      </c>
      <c r="AK5" s="43"/>
    </row>
    <row r="6" spans="1:37" ht="20.25" customHeight="1">
      <c r="A6" s="42" t="s">
        <v>29</v>
      </c>
      <c r="B6" s="42" t="s">
        <v>27</v>
      </c>
      <c r="C6" s="55">
        <v>512781</v>
      </c>
      <c r="D6" s="56">
        <v>2714.89</v>
      </c>
      <c r="E6" s="55">
        <v>80244</v>
      </c>
      <c r="F6" s="56">
        <v>3790.27</v>
      </c>
      <c r="G6" s="55">
        <v>512781</v>
      </c>
      <c r="H6" s="56">
        <v>2714.89</v>
      </c>
      <c r="I6" s="55">
        <v>80244</v>
      </c>
      <c r="J6" s="56">
        <v>3790.27</v>
      </c>
      <c r="K6" s="43"/>
      <c r="L6" s="57">
        <f t="shared" ref="L6:O6" si="19">SUM(C6+G6)</f>
        <v>1025562</v>
      </c>
      <c r="M6" s="58">
        <f t="shared" si="19"/>
        <v>5429.78</v>
      </c>
      <c r="N6" s="57">
        <f t="shared" si="19"/>
        <v>160488</v>
      </c>
      <c r="O6" s="58">
        <f t="shared" si="19"/>
        <v>7580.54</v>
      </c>
      <c r="P6" s="45">
        <f t="shared" si="1"/>
        <v>13010.32</v>
      </c>
      <c r="Q6" s="44">
        <v>1033325</v>
      </c>
      <c r="R6" s="45">
        <v>5836.98</v>
      </c>
      <c r="S6" s="59">
        <f t="shared" ref="S6:T6" si="20">Q6-L6</f>
        <v>7763</v>
      </c>
      <c r="T6" s="60">
        <f t="shared" si="20"/>
        <v>407.19999999999982</v>
      </c>
      <c r="U6" s="44">
        <v>194983</v>
      </c>
      <c r="V6" s="45">
        <v>9668.1299999999992</v>
      </c>
      <c r="W6" s="44">
        <f t="shared" ref="W6:X6" si="21">U6-N6</f>
        <v>34495</v>
      </c>
      <c r="X6" s="60">
        <f t="shared" si="21"/>
        <v>2087.5899999999992</v>
      </c>
      <c r="Y6" s="60">
        <f t="shared" si="4"/>
        <v>2494.7899999999991</v>
      </c>
      <c r="Z6" s="60"/>
      <c r="AA6" s="43">
        <v>1039174</v>
      </c>
      <c r="AB6" s="43">
        <v>5389.08</v>
      </c>
      <c r="AC6" s="43">
        <v>160475</v>
      </c>
      <c r="AD6" s="43">
        <v>7372.93</v>
      </c>
      <c r="AE6" s="43"/>
      <c r="AF6" s="43">
        <f t="shared" si="11"/>
        <v>519587</v>
      </c>
      <c r="AG6" s="45">
        <f t="shared" si="12"/>
        <v>2769.99</v>
      </c>
      <c r="AH6" s="43">
        <f t="shared" si="13"/>
        <v>80238</v>
      </c>
      <c r="AI6" s="43">
        <f t="shared" si="14"/>
        <v>3789.69</v>
      </c>
      <c r="AJ6" s="45">
        <f t="shared" si="15"/>
        <v>6559.68</v>
      </c>
      <c r="AK6" s="43" t="s">
        <v>168</v>
      </c>
    </row>
    <row r="7" spans="1:37" ht="20.25" customHeight="1">
      <c r="A7" s="42" t="s">
        <v>29</v>
      </c>
      <c r="B7" s="42" t="s">
        <v>32</v>
      </c>
      <c r="C7" s="55">
        <v>406029</v>
      </c>
      <c r="D7" s="56">
        <v>1848.59</v>
      </c>
      <c r="E7" s="55">
        <v>53539</v>
      </c>
      <c r="F7" s="56">
        <v>2624.57</v>
      </c>
      <c r="G7" s="55">
        <v>406037</v>
      </c>
      <c r="H7" s="56">
        <v>1848.66</v>
      </c>
      <c r="I7" s="55">
        <v>53542</v>
      </c>
      <c r="J7" s="56">
        <v>2624.77</v>
      </c>
      <c r="K7" s="43"/>
      <c r="L7" s="57">
        <f t="shared" ref="L7:O7" si="22">SUM(C7+G7)</f>
        <v>812066</v>
      </c>
      <c r="M7" s="58">
        <f t="shared" si="22"/>
        <v>3697.25</v>
      </c>
      <c r="N7" s="57">
        <f t="shared" si="22"/>
        <v>107081</v>
      </c>
      <c r="O7" s="58">
        <f t="shared" si="22"/>
        <v>5249.34</v>
      </c>
      <c r="P7" s="45">
        <f t="shared" si="1"/>
        <v>8946.59</v>
      </c>
      <c r="Q7" s="43">
        <v>819497</v>
      </c>
      <c r="R7" s="43">
        <v>3980.5</v>
      </c>
      <c r="S7" s="59">
        <f t="shared" ref="S7:T7" si="23">Q7-L7</f>
        <v>7431</v>
      </c>
      <c r="T7" s="60">
        <f t="shared" si="23"/>
        <v>283.25</v>
      </c>
      <c r="U7" s="43">
        <v>144545</v>
      </c>
      <c r="V7" s="43">
        <v>6958.45</v>
      </c>
      <c r="W7" s="59">
        <f t="shared" ref="W7:X7" si="24">U7-N7</f>
        <v>37464</v>
      </c>
      <c r="X7" s="60">
        <f t="shared" si="24"/>
        <v>1709.1099999999997</v>
      </c>
      <c r="Y7" s="60">
        <f t="shared" si="4"/>
        <v>1992.3599999999997</v>
      </c>
      <c r="Z7" s="60"/>
      <c r="AA7" s="43">
        <v>812054</v>
      </c>
      <c r="AB7" s="43">
        <v>3598.4</v>
      </c>
      <c r="AC7" s="43">
        <v>107076</v>
      </c>
      <c r="AD7" s="43">
        <v>5106.45</v>
      </c>
      <c r="AE7" s="43"/>
      <c r="AF7" s="43">
        <f t="shared" si="11"/>
        <v>406027</v>
      </c>
      <c r="AG7" s="45">
        <f t="shared" si="12"/>
        <v>1849.58</v>
      </c>
      <c r="AH7" s="43">
        <f t="shared" si="13"/>
        <v>53538</v>
      </c>
      <c r="AI7" s="43">
        <f t="shared" si="14"/>
        <v>2624.72</v>
      </c>
      <c r="AJ7" s="45">
        <f t="shared" si="15"/>
        <v>4474.2999999999993</v>
      </c>
      <c r="AK7" s="43"/>
    </row>
    <row r="8" spans="1:37" ht="20.25" customHeight="1">
      <c r="A8" s="42" t="s">
        <v>29</v>
      </c>
      <c r="B8" s="42" t="s">
        <v>34</v>
      </c>
      <c r="C8" s="55">
        <v>106734</v>
      </c>
      <c r="D8" s="56">
        <v>744.38</v>
      </c>
      <c r="E8" s="55">
        <v>26700</v>
      </c>
      <c r="F8" s="56">
        <v>784.99</v>
      </c>
      <c r="G8" s="55">
        <v>106744</v>
      </c>
      <c r="H8" s="56">
        <v>744.46</v>
      </c>
      <c r="I8" s="55">
        <v>26702</v>
      </c>
      <c r="J8" s="56">
        <v>785.09</v>
      </c>
      <c r="K8" s="43"/>
      <c r="L8" s="57">
        <f t="shared" ref="L8:O8" si="25">SUM(C8+G8)</f>
        <v>213478</v>
      </c>
      <c r="M8" s="58">
        <f t="shared" si="25"/>
        <v>1488.8400000000001</v>
      </c>
      <c r="N8" s="57">
        <f t="shared" si="25"/>
        <v>53402</v>
      </c>
      <c r="O8" s="58">
        <f t="shared" si="25"/>
        <v>1570.08</v>
      </c>
      <c r="P8" s="45">
        <f t="shared" si="1"/>
        <v>3058.92</v>
      </c>
      <c r="Q8" s="43">
        <v>213828</v>
      </c>
      <c r="R8" s="43">
        <v>1536.32</v>
      </c>
      <c r="S8" s="59">
        <f t="shared" ref="S8:T8" si="26">Q8-L8</f>
        <v>350</v>
      </c>
      <c r="T8" s="60">
        <f t="shared" si="26"/>
        <v>47.479999999999791</v>
      </c>
      <c r="U8" s="43">
        <v>50438</v>
      </c>
      <c r="V8" s="43">
        <v>1740.78</v>
      </c>
      <c r="W8" s="59">
        <f t="shared" ref="W8:X8" si="27">U8-N8</f>
        <v>-2964</v>
      </c>
      <c r="X8" s="60">
        <f t="shared" si="27"/>
        <v>170.70000000000005</v>
      </c>
      <c r="Y8" s="60">
        <f t="shared" si="4"/>
        <v>218.17999999999984</v>
      </c>
      <c r="Z8" s="60"/>
      <c r="AA8" s="43">
        <v>227120</v>
      </c>
      <c r="AB8" s="43">
        <v>1543.91</v>
      </c>
      <c r="AC8" s="43">
        <v>53399</v>
      </c>
      <c r="AD8" s="43">
        <v>1527.28</v>
      </c>
      <c r="AE8" s="43"/>
      <c r="AF8" s="43">
        <f t="shared" si="11"/>
        <v>113560</v>
      </c>
      <c r="AG8" s="45">
        <f t="shared" si="12"/>
        <v>793.57</v>
      </c>
      <c r="AH8" s="43">
        <f t="shared" si="13"/>
        <v>26700</v>
      </c>
      <c r="AI8" s="43">
        <f t="shared" si="14"/>
        <v>785.02</v>
      </c>
      <c r="AJ8" s="45">
        <f t="shared" si="15"/>
        <v>1578.5900000000001</v>
      </c>
      <c r="AK8" s="43" t="s">
        <v>168</v>
      </c>
    </row>
    <row r="9" spans="1:37" ht="20.25" customHeight="1">
      <c r="A9" s="42" t="s">
        <v>122</v>
      </c>
      <c r="B9" s="42" t="s">
        <v>27</v>
      </c>
      <c r="C9" s="55">
        <v>3040663</v>
      </c>
      <c r="D9" s="56">
        <v>11314.3</v>
      </c>
      <c r="E9" s="55">
        <v>104237</v>
      </c>
      <c r="F9" s="56">
        <v>5254.87</v>
      </c>
      <c r="G9" s="55">
        <v>3040671</v>
      </c>
      <c r="H9" s="56">
        <v>11314.33</v>
      </c>
      <c r="I9" s="55">
        <v>104243</v>
      </c>
      <c r="J9" s="56">
        <v>5255.07</v>
      </c>
      <c r="K9" s="43"/>
      <c r="L9" s="57">
        <f t="shared" ref="L9:O9" si="28">SUM(C9+G9)</f>
        <v>6081334</v>
      </c>
      <c r="M9" s="58">
        <f t="shared" si="28"/>
        <v>22628.629999999997</v>
      </c>
      <c r="N9" s="57">
        <f t="shared" si="28"/>
        <v>208480</v>
      </c>
      <c r="O9" s="58">
        <f t="shared" si="28"/>
        <v>10509.939999999999</v>
      </c>
      <c r="P9" s="45">
        <f t="shared" si="1"/>
        <v>33138.569999999992</v>
      </c>
      <c r="Q9" s="44">
        <v>5275992</v>
      </c>
      <c r="R9" s="45">
        <v>19634.419999999998</v>
      </c>
      <c r="S9" s="59">
        <f t="shared" ref="S9:T9" si="29">Q9-L9</f>
        <v>-805342</v>
      </c>
      <c r="T9" s="60">
        <f t="shared" si="29"/>
        <v>-2994.2099999999991</v>
      </c>
      <c r="U9" s="44">
        <v>218725</v>
      </c>
      <c r="V9" s="45">
        <v>10999.27</v>
      </c>
      <c r="W9" s="44">
        <f t="shared" ref="W9:X9" si="30">U9-N9</f>
        <v>10245</v>
      </c>
      <c r="X9" s="60">
        <f t="shared" si="30"/>
        <v>489.33000000000175</v>
      </c>
      <c r="Y9" s="60">
        <f t="shared" si="4"/>
        <v>-2504.8799999999974</v>
      </c>
      <c r="Z9" s="60"/>
      <c r="AA9" s="43">
        <v>6081326</v>
      </c>
      <c r="AB9" s="43">
        <v>22020.33</v>
      </c>
      <c r="AC9" s="43">
        <v>208478</v>
      </c>
      <c r="AD9" s="43">
        <v>10223.57</v>
      </c>
      <c r="AE9" s="43"/>
      <c r="AF9" s="43">
        <f t="shared" si="11"/>
        <v>3040663</v>
      </c>
      <c r="AG9" s="45">
        <f t="shared" si="12"/>
        <v>11318.45</v>
      </c>
      <c r="AH9" s="43">
        <f t="shared" si="13"/>
        <v>104239</v>
      </c>
      <c r="AI9" s="43">
        <f t="shared" si="14"/>
        <v>5254.91</v>
      </c>
      <c r="AJ9" s="45">
        <f t="shared" si="15"/>
        <v>16573.36</v>
      </c>
      <c r="AK9" s="43"/>
    </row>
    <row r="10" spans="1:37" ht="20.25" customHeight="1">
      <c r="A10" s="42" t="s">
        <v>122</v>
      </c>
      <c r="B10" s="42" t="s">
        <v>32</v>
      </c>
      <c r="C10" s="55">
        <v>3036724</v>
      </c>
      <c r="D10" s="56">
        <v>11296.61</v>
      </c>
      <c r="E10" s="55">
        <v>93523</v>
      </c>
      <c r="F10" s="56">
        <v>4176.8500000000004</v>
      </c>
      <c r="G10" s="55">
        <v>3036732</v>
      </c>
      <c r="H10" s="56">
        <v>11296.64</v>
      </c>
      <c r="I10" s="55">
        <v>93529</v>
      </c>
      <c r="J10" s="56">
        <v>4177.01</v>
      </c>
      <c r="K10" s="43"/>
      <c r="L10" s="57">
        <f t="shared" ref="L10:O10" si="31">SUM(C10+G10)</f>
        <v>6073456</v>
      </c>
      <c r="M10" s="58">
        <f t="shared" si="31"/>
        <v>22593.25</v>
      </c>
      <c r="N10" s="57">
        <f t="shared" si="31"/>
        <v>187052</v>
      </c>
      <c r="O10" s="58">
        <f t="shared" si="31"/>
        <v>8353.86</v>
      </c>
      <c r="P10" s="45">
        <f t="shared" si="1"/>
        <v>30947.11</v>
      </c>
      <c r="Q10" s="43">
        <v>5265952</v>
      </c>
      <c r="R10" s="43">
        <v>19589.34</v>
      </c>
      <c r="S10" s="59">
        <f t="shared" ref="S10:T10" si="32">Q10-L10</f>
        <v>-807504</v>
      </c>
      <c r="T10" s="60">
        <f t="shared" si="32"/>
        <v>-3003.91</v>
      </c>
      <c r="U10" s="43">
        <v>199546</v>
      </c>
      <c r="V10" s="43">
        <v>8911.7199999999993</v>
      </c>
      <c r="W10" s="59">
        <f t="shared" ref="W10:X10" si="33">U10-N10</f>
        <v>12494</v>
      </c>
      <c r="X10" s="60">
        <f t="shared" si="33"/>
        <v>557.85999999999876</v>
      </c>
      <c r="Y10" s="60">
        <f t="shared" si="4"/>
        <v>-2446.0500000000011</v>
      </c>
      <c r="Z10" s="60"/>
      <c r="AA10" s="43">
        <v>6073448</v>
      </c>
      <c r="AB10" s="43">
        <v>21985.9</v>
      </c>
      <c r="AC10" s="43">
        <v>187051</v>
      </c>
      <c r="AD10" s="43">
        <v>8125.5</v>
      </c>
      <c r="AE10" s="43"/>
      <c r="AF10" s="43">
        <f t="shared" si="11"/>
        <v>3036724</v>
      </c>
      <c r="AG10" s="45">
        <f t="shared" si="12"/>
        <v>11300.75</v>
      </c>
      <c r="AH10" s="43">
        <f t="shared" si="13"/>
        <v>93526</v>
      </c>
      <c r="AI10" s="43">
        <f t="shared" si="14"/>
        <v>4176.51</v>
      </c>
      <c r="AJ10" s="45">
        <f t="shared" si="15"/>
        <v>15477.26</v>
      </c>
      <c r="AK10" s="43"/>
    </row>
    <row r="11" spans="1:37" ht="20.25" customHeight="1">
      <c r="A11" s="42" t="s">
        <v>122</v>
      </c>
      <c r="B11" s="42" t="s">
        <v>35</v>
      </c>
      <c r="C11" s="55">
        <v>73939</v>
      </c>
      <c r="D11" s="56">
        <v>17.690000000000001</v>
      </c>
      <c r="E11" s="55">
        <v>10714</v>
      </c>
      <c r="F11" s="56">
        <v>557.53</v>
      </c>
      <c r="G11" s="55">
        <v>3939</v>
      </c>
      <c r="H11" s="56">
        <v>17.690000000000001</v>
      </c>
      <c r="I11" s="55">
        <v>10714</v>
      </c>
      <c r="J11" s="56">
        <v>557.55999999999995</v>
      </c>
      <c r="K11" s="43"/>
      <c r="L11" s="57">
        <v>7878</v>
      </c>
      <c r="M11" s="58">
        <f t="shared" ref="M11:O11" si="34">SUM(D11+H11)</f>
        <v>35.380000000000003</v>
      </c>
      <c r="N11" s="57">
        <f t="shared" si="34"/>
        <v>21428</v>
      </c>
      <c r="O11" s="58">
        <f t="shared" si="34"/>
        <v>1115.0899999999999</v>
      </c>
      <c r="P11" s="45">
        <f t="shared" si="1"/>
        <v>1150.47</v>
      </c>
      <c r="Q11" s="43">
        <v>10040</v>
      </c>
      <c r="R11" s="43">
        <v>45.08</v>
      </c>
      <c r="S11" s="59">
        <f t="shared" ref="S11:T11" si="35">Q11-L11</f>
        <v>2162</v>
      </c>
      <c r="T11" s="60">
        <f t="shared" si="35"/>
        <v>9.6999999999999957</v>
      </c>
      <c r="U11" s="43">
        <v>19179</v>
      </c>
      <c r="V11" s="43">
        <v>998.08</v>
      </c>
      <c r="W11" s="59">
        <f t="shared" ref="W11:X11" si="36">U11-N11</f>
        <v>-2249</v>
      </c>
      <c r="X11" s="60">
        <f t="shared" si="36"/>
        <v>-117.00999999999988</v>
      </c>
      <c r="Y11" s="60">
        <f t="shared" si="4"/>
        <v>-107.30999999999989</v>
      </c>
      <c r="Z11" s="60"/>
      <c r="AA11" s="43">
        <v>7878</v>
      </c>
      <c r="AB11" s="43">
        <v>34.43</v>
      </c>
      <c r="AC11" s="43">
        <v>21427</v>
      </c>
      <c r="AD11" s="43">
        <v>1084.6300000000001</v>
      </c>
      <c r="AE11" s="43"/>
      <c r="AF11" s="43">
        <f t="shared" si="11"/>
        <v>3939</v>
      </c>
      <c r="AG11" s="45">
        <f t="shared" si="12"/>
        <v>17.7</v>
      </c>
      <c r="AH11" s="43">
        <f t="shared" si="13"/>
        <v>10714</v>
      </c>
      <c r="AI11" s="43">
        <f t="shared" si="14"/>
        <v>557.5</v>
      </c>
      <c r="AJ11" s="45">
        <f t="shared" si="15"/>
        <v>575.20000000000005</v>
      </c>
      <c r="AK11" s="43"/>
    </row>
    <row r="12" spans="1:37" ht="20.25" customHeight="1">
      <c r="A12" s="42" t="s">
        <v>33</v>
      </c>
      <c r="B12" s="42" t="s">
        <v>27</v>
      </c>
      <c r="C12" s="55">
        <v>479153</v>
      </c>
      <c r="D12" s="56">
        <v>2812.7</v>
      </c>
      <c r="E12" s="55">
        <v>109358</v>
      </c>
      <c r="F12" s="56">
        <v>6058.69</v>
      </c>
      <c r="G12" s="55">
        <v>479162</v>
      </c>
      <c r="H12" s="56">
        <v>2812.77</v>
      </c>
      <c r="I12" s="55">
        <v>109364</v>
      </c>
      <c r="J12" s="56">
        <v>6059.07</v>
      </c>
      <c r="K12" s="43"/>
      <c r="L12" s="57">
        <f t="shared" ref="L12:O12" si="37">SUM(C12+G12)</f>
        <v>958315</v>
      </c>
      <c r="M12" s="58">
        <f t="shared" si="37"/>
        <v>5625.4699999999993</v>
      </c>
      <c r="N12" s="57">
        <f t="shared" si="37"/>
        <v>218722</v>
      </c>
      <c r="O12" s="58">
        <f t="shared" si="37"/>
        <v>12117.759999999998</v>
      </c>
      <c r="P12" s="45">
        <f t="shared" si="1"/>
        <v>17743.229999999996</v>
      </c>
      <c r="Q12" s="44">
        <v>933317</v>
      </c>
      <c r="R12" s="45">
        <v>5453.29</v>
      </c>
      <c r="S12" s="59">
        <f t="shared" ref="S12:T12" si="38">Q12-L12</f>
        <v>-24998</v>
      </c>
      <c r="T12" s="60">
        <f t="shared" si="38"/>
        <v>-172.17999999999938</v>
      </c>
      <c r="U12" s="44">
        <v>236942</v>
      </c>
      <c r="V12" s="45">
        <v>13104.49</v>
      </c>
      <c r="W12" s="44">
        <f t="shared" ref="W12:X12" si="39">U12-N12</f>
        <v>18220</v>
      </c>
      <c r="X12" s="60">
        <f t="shared" si="39"/>
        <v>986.73000000000138</v>
      </c>
      <c r="Y12" s="60">
        <f t="shared" si="4"/>
        <v>814.550000000002</v>
      </c>
      <c r="Z12" s="60"/>
      <c r="AA12" s="43">
        <v>958306</v>
      </c>
      <c r="AB12" s="43">
        <v>5474.05</v>
      </c>
      <c r="AC12" s="43">
        <v>218717</v>
      </c>
      <c r="AD12" s="43">
        <v>11786.58</v>
      </c>
      <c r="AE12" s="43"/>
      <c r="AF12" s="43">
        <f t="shared" si="11"/>
        <v>479153</v>
      </c>
      <c r="AG12" s="45">
        <f t="shared" si="12"/>
        <v>2813.66</v>
      </c>
      <c r="AH12" s="43">
        <f t="shared" si="13"/>
        <v>109359</v>
      </c>
      <c r="AI12" s="43">
        <f t="shared" si="14"/>
        <v>6058.3</v>
      </c>
      <c r="AJ12" s="45">
        <f t="shared" si="15"/>
        <v>8871.9599999999991</v>
      </c>
      <c r="AK12" s="43"/>
    </row>
    <row r="13" spans="1:37" ht="20.25" customHeight="1">
      <c r="A13" s="42" t="s">
        <v>33</v>
      </c>
      <c r="B13" s="42" t="s">
        <v>34</v>
      </c>
      <c r="C13" s="55">
        <v>81422</v>
      </c>
      <c r="D13" s="56">
        <v>959.97</v>
      </c>
      <c r="E13" s="55">
        <v>2732</v>
      </c>
      <c r="F13" s="56">
        <v>354.61</v>
      </c>
      <c r="G13" s="55">
        <v>81425</v>
      </c>
      <c r="H13" s="56">
        <v>960</v>
      </c>
      <c r="I13" s="55">
        <v>2733</v>
      </c>
      <c r="J13" s="56">
        <v>354.74</v>
      </c>
      <c r="K13" s="43"/>
      <c r="L13" s="57">
        <f t="shared" ref="L13:O13" si="40">SUM(C13+G13)</f>
        <v>162847</v>
      </c>
      <c r="M13" s="58">
        <f t="shared" si="40"/>
        <v>1919.97</v>
      </c>
      <c r="N13" s="57">
        <f t="shared" si="40"/>
        <v>5465</v>
      </c>
      <c r="O13" s="58">
        <f t="shared" si="40"/>
        <v>709.35</v>
      </c>
      <c r="P13" s="45">
        <f t="shared" si="1"/>
        <v>2629.32</v>
      </c>
      <c r="Q13" s="43">
        <v>166363</v>
      </c>
      <c r="R13" s="43">
        <v>1961.42</v>
      </c>
      <c r="S13" s="59">
        <f t="shared" ref="S13:T13" si="41">Q13-L13</f>
        <v>3516</v>
      </c>
      <c r="T13" s="60">
        <f t="shared" si="41"/>
        <v>41.450000000000045</v>
      </c>
      <c r="U13" s="43">
        <v>5673</v>
      </c>
      <c r="V13" s="43">
        <v>736.36</v>
      </c>
      <c r="W13" s="59">
        <f t="shared" ref="W13:X13" si="42">U13-N13</f>
        <v>208</v>
      </c>
      <c r="X13" s="60">
        <f t="shared" si="42"/>
        <v>27.009999999999991</v>
      </c>
      <c r="Y13" s="60">
        <f t="shared" si="4"/>
        <v>68.460000000000036</v>
      </c>
      <c r="Z13" s="60"/>
      <c r="AA13" s="43">
        <v>162845</v>
      </c>
      <c r="AB13" s="43">
        <v>1867.84</v>
      </c>
      <c r="AC13" s="43">
        <v>5464</v>
      </c>
      <c r="AD13" s="43">
        <v>689.89</v>
      </c>
      <c r="AE13" s="43"/>
      <c r="AF13" s="43">
        <f t="shared" si="11"/>
        <v>81423</v>
      </c>
      <c r="AG13" s="45">
        <f t="shared" si="12"/>
        <v>960.07</v>
      </c>
      <c r="AH13" s="43">
        <f t="shared" si="13"/>
        <v>2732</v>
      </c>
      <c r="AI13" s="43">
        <f t="shared" si="14"/>
        <v>354.6</v>
      </c>
      <c r="AJ13" s="45">
        <f t="shared" si="15"/>
        <v>1314.67</v>
      </c>
      <c r="AK13" s="43"/>
    </row>
    <row r="14" spans="1:37" ht="20.25" customHeight="1">
      <c r="A14" s="42" t="s">
        <v>33</v>
      </c>
      <c r="B14" s="42" t="s">
        <v>35</v>
      </c>
      <c r="C14" s="55">
        <v>397731</v>
      </c>
      <c r="D14" s="56">
        <v>1654.59</v>
      </c>
      <c r="E14" s="55">
        <v>106626</v>
      </c>
      <c r="F14" s="56">
        <v>5101.01</v>
      </c>
      <c r="G14" s="55">
        <v>397737</v>
      </c>
      <c r="H14" s="56">
        <v>1654.62</v>
      </c>
      <c r="I14" s="55">
        <v>106631</v>
      </c>
      <c r="J14" s="56">
        <v>5101.2299999999996</v>
      </c>
      <c r="K14" s="43"/>
      <c r="L14" s="57">
        <f t="shared" ref="L14:O14" si="43">SUM(C14+G14)</f>
        <v>795468</v>
      </c>
      <c r="M14" s="58">
        <f t="shared" si="43"/>
        <v>3309.21</v>
      </c>
      <c r="N14" s="57">
        <f t="shared" si="43"/>
        <v>213257</v>
      </c>
      <c r="O14" s="58">
        <f t="shared" si="43"/>
        <v>10202.24</v>
      </c>
      <c r="P14" s="45">
        <f t="shared" si="1"/>
        <v>13511.45</v>
      </c>
      <c r="Q14" s="43">
        <v>766954</v>
      </c>
      <c r="R14" s="43">
        <v>3117.81</v>
      </c>
      <c r="S14" s="59">
        <f t="shared" ref="S14:T14" si="44">Q14-L14</f>
        <v>-28514</v>
      </c>
      <c r="T14" s="60">
        <f t="shared" si="44"/>
        <v>-191.40000000000009</v>
      </c>
      <c r="U14" s="43">
        <v>231269</v>
      </c>
      <c r="V14" s="43">
        <v>11063.91</v>
      </c>
      <c r="W14" s="59">
        <f t="shared" ref="W14:X14" si="45">U14-N14</f>
        <v>18012</v>
      </c>
      <c r="X14" s="60">
        <f t="shared" si="45"/>
        <v>861.67000000000007</v>
      </c>
      <c r="Y14" s="60">
        <f t="shared" si="4"/>
        <v>670.27</v>
      </c>
      <c r="Z14" s="60"/>
      <c r="AA14" s="43">
        <v>795461</v>
      </c>
      <c r="AB14" s="43">
        <v>3221.15</v>
      </c>
      <c r="AC14" s="43">
        <v>213253</v>
      </c>
      <c r="AD14" s="43">
        <v>9924.7900000000009</v>
      </c>
      <c r="AE14" s="43"/>
      <c r="AF14" s="43">
        <f t="shared" si="11"/>
        <v>397731</v>
      </c>
      <c r="AG14" s="45">
        <f t="shared" si="12"/>
        <v>1655.67</v>
      </c>
      <c r="AH14" s="43">
        <f t="shared" si="13"/>
        <v>106627</v>
      </c>
      <c r="AI14" s="43">
        <f t="shared" si="14"/>
        <v>5101.34</v>
      </c>
      <c r="AJ14" s="45">
        <f t="shared" si="15"/>
        <v>6757.01</v>
      </c>
      <c r="AK14" s="43"/>
    </row>
    <row r="15" spans="1:37" ht="20.25" customHeight="1">
      <c r="A15" s="42" t="s">
        <v>36</v>
      </c>
      <c r="B15" s="42" t="s">
        <v>27</v>
      </c>
      <c r="C15" s="55">
        <v>82737</v>
      </c>
      <c r="D15" s="56">
        <v>281.29000000000002</v>
      </c>
      <c r="E15" s="55">
        <v>33502</v>
      </c>
      <c r="F15" s="56">
        <v>1779.32</v>
      </c>
      <c r="G15" s="55">
        <v>82732</v>
      </c>
      <c r="H15" s="56">
        <v>281.29000000000002</v>
      </c>
      <c r="I15" s="55">
        <v>33503</v>
      </c>
      <c r="J15" s="56">
        <v>1779.34</v>
      </c>
      <c r="K15" s="43"/>
      <c r="L15" s="57">
        <f t="shared" ref="L15:O15" si="46">SUM(C15+G15)</f>
        <v>165469</v>
      </c>
      <c r="M15" s="58">
        <f t="shared" si="46"/>
        <v>562.58000000000004</v>
      </c>
      <c r="N15" s="57">
        <f t="shared" si="46"/>
        <v>67005</v>
      </c>
      <c r="O15" s="58">
        <f t="shared" si="46"/>
        <v>3558.66</v>
      </c>
      <c r="P15" s="45">
        <f t="shared" si="1"/>
        <v>4121.24</v>
      </c>
      <c r="Q15" s="44">
        <v>192921</v>
      </c>
      <c r="R15" s="45">
        <v>655.93</v>
      </c>
      <c r="S15" s="59">
        <f t="shared" ref="S15:T15" si="47">Q15-L15</f>
        <v>27452</v>
      </c>
      <c r="T15" s="60">
        <f t="shared" si="47"/>
        <v>93.349999999999909</v>
      </c>
      <c r="U15" s="44">
        <v>120678</v>
      </c>
      <c r="V15" s="45">
        <v>6409.21</v>
      </c>
      <c r="W15" s="44">
        <f t="shared" ref="W15:X15" si="48">U15-N15</f>
        <v>53673</v>
      </c>
      <c r="X15" s="60">
        <f t="shared" si="48"/>
        <v>2850.55</v>
      </c>
      <c r="Y15" s="60">
        <f t="shared" si="4"/>
        <v>2943.9</v>
      </c>
      <c r="Z15" s="60"/>
      <c r="AA15" s="43">
        <v>165464</v>
      </c>
      <c r="AB15" s="43">
        <v>547.69000000000005</v>
      </c>
      <c r="AC15" s="43">
        <v>67005</v>
      </c>
      <c r="AD15" s="43">
        <v>3461.47</v>
      </c>
      <c r="AE15" s="43"/>
      <c r="AF15" s="43">
        <f t="shared" si="11"/>
        <v>82732</v>
      </c>
      <c r="AG15" s="45">
        <f t="shared" si="12"/>
        <v>281.51</v>
      </c>
      <c r="AH15" s="43">
        <f t="shared" si="13"/>
        <v>33503</v>
      </c>
      <c r="AI15" s="43">
        <f t="shared" si="14"/>
        <v>1779.2</v>
      </c>
      <c r="AJ15" s="45">
        <f t="shared" si="15"/>
        <v>2060.71</v>
      </c>
      <c r="AK15" s="43"/>
    </row>
    <row r="16" spans="1:37" ht="20.25" customHeight="1">
      <c r="A16" s="42" t="s">
        <v>36</v>
      </c>
      <c r="B16" s="42" t="s">
        <v>35</v>
      </c>
      <c r="C16" s="55">
        <v>82732</v>
      </c>
      <c r="D16" s="56">
        <v>281.29000000000002</v>
      </c>
      <c r="E16" s="55">
        <v>33502</v>
      </c>
      <c r="F16" s="56">
        <v>1602.76</v>
      </c>
      <c r="G16" s="55">
        <v>82732</v>
      </c>
      <c r="H16" s="56">
        <v>281.29000000000002</v>
      </c>
      <c r="I16" s="55">
        <v>33503</v>
      </c>
      <c r="J16" s="56">
        <v>1602.78</v>
      </c>
      <c r="K16" s="43"/>
      <c r="L16" s="57">
        <f t="shared" ref="L16:O16" si="49">SUM(C16+G16)</f>
        <v>165464</v>
      </c>
      <c r="M16" s="58">
        <f t="shared" si="49"/>
        <v>562.58000000000004</v>
      </c>
      <c r="N16" s="57">
        <f t="shared" si="49"/>
        <v>67005</v>
      </c>
      <c r="O16" s="58">
        <f t="shared" si="49"/>
        <v>3205.54</v>
      </c>
      <c r="P16" s="45">
        <f t="shared" si="1"/>
        <v>3768.12</v>
      </c>
      <c r="Q16" s="43">
        <v>192921</v>
      </c>
      <c r="R16" s="43">
        <v>655.93</v>
      </c>
      <c r="S16" s="59">
        <f t="shared" ref="S16:T16" si="50">Q16-L16</f>
        <v>27457</v>
      </c>
      <c r="T16" s="60">
        <f t="shared" si="50"/>
        <v>93.349999999999909</v>
      </c>
      <c r="U16" s="43">
        <v>120678</v>
      </c>
      <c r="V16" s="43">
        <v>5773.24</v>
      </c>
      <c r="W16" s="59">
        <f t="shared" ref="W16:X16" si="51">U16-N16</f>
        <v>53673</v>
      </c>
      <c r="X16" s="60">
        <f t="shared" si="51"/>
        <v>2567.6999999999998</v>
      </c>
      <c r="Y16" s="60">
        <f t="shared" si="4"/>
        <v>2661.0499999999997</v>
      </c>
      <c r="Z16" s="60"/>
      <c r="AA16" s="43">
        <v>165464</v>
      </c>
      <c r="AB16" s="43">
        <v>547.69000000000005</v>
      </c>
      <c r="AC16" s="43">
        <v>67005</v>
      </c>
      <c r="AD16" s="43">
        <v>3118.41</v>
      </c>
      <c r="AE16" s="43"/>
      <c r="AF16" s="43">
        <f t="shared" si="11"/>
        <v>82732</v>
      </c>
      <c r="AG16" s="45">
        <f t="shared" si="12"/>
        <v>281.51</v>
      </c>
      <c r="AH16" s="43">
        <f t="shared" si="13"/>
        <v>33503</v>
      </c>
      <c r="AI16" s="43">
        <f t="shared" si="14"/>
        <v>1602.86</v>
      </c>
      <c r="AJ16" s="45">
        <f t="shared" si="15"/>
        <v>1884.37</v>
      </c>
      <c r="AK16" s="43"/>
    </row>
    <row r="17" spans="1:37" ht="23.25" customHeight="1">
      <c r="A17" s="42" t="s">
        <v>124</v>
      </c>
      <c r="B17" s="42" t="s">
        <v>27</v>
      </c>
      <c r="C17" s="55">
        <v>258094</v>
      </c>
      <c r="D17" s="56">
        <v>1233.22</v>
      </c>
      <c r="E17" s="55">
        <v>6294</v>
      </c>
      <c r="F17" s="56">
        <v>534.47</v>
      </c>
      <c r="G17" s="55">
        <v>258100</v>
      </c>
      <c r="H17" s="56">
        <v>1233.28</v>
      </c>
      <c r="I17" s="55">
        <v>6294</v>
      </c>
      <c r="J17" s="56">
        <v>534.47</v>
      </c>
      <c r="K17" s="43"/>
      <c r="L17" s="57">
        <f t="shared" ref="L17:O17" si="52">SUM(C17+G17)</f>
        <v>516194</v>
      </c>
      <c r="M17" s="58">
        <f t="shared" si="52"/>
        <v>2466.5</v>
      </c>
      <c r="N17" s="57">
        <f t="shared" si="52"/>
        <v>12588</v>
      </c>
      <c r="O17" s="58">
        <f t="shared" si="52"/>
        <v>1068.94</v>
      </c>
      <c r="P17" s="45">
        <f t="shared" si="1"/>
        <v>3535.44</v>
      </c>
      <c r="Q17" s="44">
        <v>483066</v>
      </c>
      <c r="R17" s="45">
        <v>2179.1999999999998</v>
      </c>
      <c r="S17" s="59">
        <f t="shared" ref="S17:T17" si="53">Q17-L17</f>
        <v>-33128</v>
      </c>
      <c r="T17" s="60">
        <f t="shared" si="53"/>
        <v>-287.30000000000018</v>
      </c>
      <c r="U17" s="44">
        <v>8682</v>
      </c>
      <c r="V17" s="45">
        <v>757.18</v>
      </c>
      <c r="W17" s="44">
        <f t="shared" ref="W17:X17" si="54">U17-N17</f>
        <v>-3906</v>
      </c>
      <c r="X17" s="60">
        <f t="shared" si="54"/>
        <v>-311.7600000000001</v>
      </c>
      <c r="Y17" s="60">
        <f t="shared" si="4"/>
        <v>-599.06000000000029</v>
      </c>
      <c r="Z17" s="60"/>
      <c r="AA17" s="43">
        <v>516189</v>
      </c>
      <c r="AB17" s="43">
        <v>2400.29</v>
      </c>
      <c r="AC17" s="43">
        <v>12588</v>
      </c>
      <c r="AD17" s="43">
        <v>1039.78</v>
      </c>
      <c r="AE17" s="43"/>
      <c r="AF17" s="43">
        <f t="shared" si="11"/>
        <v>258095</v>
      </c>
      <c r="AG17" s="45">
        <f t="shared" si="12"/>
        <v>1233.75</v>
      </c>
      <c r="AH17" s="43">
        <f t="shared" si="13"/>
        <v>6294</v>
      </c>
      <c r="AI17" s="43">
        <f t="shared" si="14"/>
        <v>534.45000000000005</v>
      </c>
      <c r="AJ17" s="45">
        <f t="shared" si="15"/>
        <v>1768.2</v>
      </c>
      <c r="AK17" s="43"/>
    </row>
    <row r="18" spans="1:37" ht="23.25" customHeight="1">
      <c r="A18" s="42" t="s">
        <v>124</v>
      </c>
      <c r="B18" s="42" t="s">
        <v>34</v>
      </c>
      <c r="C18" s="55">
        <v>36444</v>
      </c>
      <c r="D18" s="56">
        <v>429.68</v>
      </c>
      <c r="E18" s="55">
        <v>2182</v>
      </c>
      <c r="F18" s="56">
        <v>283.22000000000003</v>
      </c>
      <c r="G18" s="55">
        <v>36449</v>
      </c>
      <c r="H18" s="56">
        <v>429.73</v>
      </c>
      <c r="I18" s="55">
        <v>2182</v>
      </c>
      <c r="J18" s="56">
        <v>283.22000000000003</v>
      </c>
      <c r="K18" s="43"/>
      <c r="L18" s="57">
        <f t="shared" ref="L18:O18" si="55">SUM(C18+G18)</f>
        <v>72893</v>
      </c>
      <c r="M18" s="58">
        <f t="shared" si="55"/>
        <v>859.41000000000008</v>
      </c>
      <c r="N18" s="57">
        <f t="shared" si="55"/>
        <v>4364</v>
      </c>
      <c r="O18" s="58">
        <f t="shared" si="55"/>
        <v>566.44000000000005</v>
      </c>
      <c r="P18" s="45">
        <f t="shared" si="1"/>
        <v>1425.8500000000001</v>
      </c>
      <c r="Q18" s="43">
        <v>54998</v>
      </c>
      <c r="R18" s="43">
        <v>648.42999999999995</v>
      </c>
      <c r="S18" s="59">
        <f t="shared" ref="S18:T18" si="56">Q18-L18</f>
        <v>-17895</v>
      </c>
      <c r="T18" s="60">
        <f t="shared" si="56"/>
        <v>-210.98000000000013</v>
      </c>
      <c r="U18" s="43">
        <v>3227</v>
      </c>
      <c r="V18" s="43">
        <v>418.86</v>
      </c>
      <c r="W18" s="59">
        <f t="shared" ref="W18:X18" si="57">U18-N18</f>
        <v>-1137</v>
      </c>
      <c r="X18" s="60">
        <f t="shared" si="57"/>
        <v>-147.58000000000004</v>
      </c>
      <c r="Y18" s="60">
        <f t="shared" si="4"/>
        <v>-358.56000000000017</v>
      </c>
      <c r="Z18" s="60"/>
      <c r="AA18" s="43">
        <v>72889</v>
      </c>
      <c r="AB18" s="43">
        <v>836.04</v>
      </c>
      <c r="AC18" s="43">
        <v>4364</v>
      </c>
      <c r="AD18" s="43">
        <v>551</v>
      </c>
      <c r="AE18" s="43"/>
      <c r="AF18" s="43">
        <f t="shared" si="11"/>
        <v>36445</v>
      </c>
      <c r="AG18" s="45">
        <f t="shared" si="12"/>
        <v>429.72</v>
      </c>
      <c r="AH18" s="43">
        <f t="shared" si="13"/>
        <v>2182</v>
      </c>
      <c r="AI18" s="43">
        <f t="shared" si="14"/>
        <v>283.20999999999998</v>
      </c>
      <c r="AJ18" s="45">
        <f t="shared" si="15"/>
        <v>712.93000000000006</v>
      </c>
      <c r="AK18" s="43"/>
    </row>
    <row r="19" spans="1:37" ht="23.25" customHeight="1">
      <c r="A19" s="42" t="s">
        <v>124</v>
      </c>
      <c r="B19" s="42" t="s">
        <v>35</v>
      </c>
      <c r="C19" s="55">
        <v>221650</v>
      </c>
      <c r="D19" s="56">
        <v>753.61</v>
      </c>
      <c r="E19" s="55">
        <v>4112</v>
      </c>
      <c r="F19" s="56">
        <v>196.72</v>
      </c>
      <c r="G19" s="55">
        <v>221651</v>
      </c>
      <c r="H19" s="56">
        <v>753.61</v>
      </c>
      <c r="I19" s="55">
        <v>4112</v>
      </c>
      <c r="J19" s="56">
        <v>196.72</v>
      </c>
      <c r="K19" s="43"/>
      <c r="L19" s="57">
        <f t="shared" ref="L19:O19" si="58">SUM(C19+G19)</f>
        <v>443301</v>
      </c>
      <c r="M19" s="58">
        <f t="shared" si="58"/>
        <v>1507.22</v>
      </c>
      <c r="N19" s="57">
        <f t="shared" si="58"/>
        <v>8224</v>
      </c>
      <c r="O19" s="58">
        <f t="shared" si="58"/>
        <v>393.44</v>
      </c>
      <c r="P19" s="45">
        <f t="shared" si="1"/>
        <v>1900.66</v>
      </c>
      <c r="Q19" s="43">
        <v>428068</v>
      </c>
      <c r="R19" s="43">
        <v>1455.43</v>
      </c>
      <c r="S19" s="59">
        <f t="shared" ref="S19:T19" si="59">Q19-L19</f>
        <v>-15233</v>
      </c>
      <c r="T19" s="60">
        <f t="shared" si="59"/>
        <v>-51.789999999999964</v>
      </c>
      <c r="U19" s="43">
        <v>5455</v>
      </c>
      <c r="V19" s="43">
        <v>260.97000000000003</v>
      </c>
      <c r="W19" s="59">
        <f t="shared" ref="W19:X19" si="60">U19-N19</f>
        <v>-2769</v>
      </c>
      <c r="X19" s="60">
        <f t="shared" si="60"/>
        <v>-132.46999999999997</v>
      </c>
      <c r="Y19" s="60">
        <f t="shared" si="4"/>
        <v>-184.25999999999993</v>
      </c>
      <c r="Z19" s="60"/>
      <c r="AA19" s="43">
        <v>443300</v>
      </c>
      <c r="AB19" s="43">
        <v>1467.32</v>
      </c>
      <c r="AC19" s="43">
        <v>8224</v>
      </c>
      <c r="AD19" s="43">
        <v>382.75</v>
      </c>
      <c r="AE19" s="43"/>
      <c r="AF19" s="43">
        <f t="shared" si="11"/>
        <v>221650</v>
      </c>
      <c r="AG19" s="45">
        <f t="shared" si="12"/>
        <v>754.2</v>
      </c>
      <c r="AH19" s="43">
        <f t="shared" si="13"/>
        <v>4112</v>
      </c>
      <c r="AI19" s="43">
        <f t="shared" si="14"/>
        <v>196.73</v>
      </c>
      <c r="AJ19" s="45">
        <f t="shared" si="15"/>
        <v>950.93000000000006</v>
      </c>
      <c r="AK19" s="43"/>
    </row>
    <row r="20" spans="1:37" ht="20.25" customHeight="1">
      <c r="A20" s="42" t="s">
        <v>40</v>
      </c>
      <c r="B20" s="42" t="s">
        <v>27</v>
      </c>
      <c r="C20" s="55">
        <v>4796196</v>
      </c>
      <c r="D20" s="56">
        <v>23006.19</v>
      </c>
      <c r="E20" s="55">
        <v>451154</v>
      </c>
      <c r="F20" s="56">
        <v>23391.01</v>
      </c>
      <c r="G20" s="55">
        <v>4796284</v>
      </c>
      <c r="H20" s="56">
        <v>23007.200000000001</v>
      </c>
      <c r="I20" s="55">
        <v>451167</v>
      </c>
      <c r="J20" s="56">
        <v>23391.84</v>
      </c>
      <c r="K20" s="43"/>
      <c r="L20" s="57">
        <f t="shared" ref="L20:O20" si="61">SUM(C20+G20)</f>
        <v>9592480</v>
      </c>
      <c r="M20" s="58">
        <f t="shared" si="61"/>
        <v>46013.39</v>
      </c>
      <c r="N20" s="57">
        <f t="shared" si="61"/>
        <v>902321</v>
      </c>
      <c r="O20" s="58">
        <f t="shared" si="61"/>
        <v>46782.85</v>
      </c>
      <c r="P20" s="45">
        <f t="shared" si="1"/>
        <v>92796.239999999991</v>
      </c>
      <c r="Q20" s="44">
        <v>9584721</v>
      </c>
      <c r="R20" s="45">
        <v>46610.38</v>
      </c>
      <c r="S20" s="59">
        <f t="shared" ref="S20:T20" si="62">Q20-L20</f>
        <v>-7759</v>
      </c>
      <c r="T20" s="60">
        <f t="shared" si="62"/>
        <v>596.98999999999796</v>
      </c>
      <c r="U20" s="44">
        <v>1156718</v>
      </c>
      <c r="V20" s="45">
        <v>59514.7</v>
      </c>
      <c r="W20" s="44">
        <f t="shared" ref="W20:X20" si="63">U20-N20</f>
        <v>254397</v>
      </c>
      <c r="X20" s="60">
        <f t="shared" si="63"/>
        <v>12731.849999999999</v>
      </c>
      <c r="Y20" s="60">
        <f t="shared" si="4"/>
        <v>13328.839999999997</v>
      </c>
      <c r="Z20" s="60"/>
      <c r="AA20" s="43">
        <v>9592391</v>
      </c>
      <c r="AB20" s="43">
        <v>44755.69</v>
      </c>
      <c r="AC20" s="43">
        <v>902310</v>
      </c>
      <c r="AD20" s="43">
        <v>45507.81</v>
      </c>
      <c r="AE20" s="43"/>
      <c r="AF20" s="43">
        <f t="shared" si="11"/>
        <v>4796196</v>
      </c>
      <c r="AG20" s="45">
        <f t="shared" si="12"/>
        <v>23004.42</v>
      </c>
      <c r="AH20" s="43">
        <f t="shared" si="13"/>
        <v>451155</v>
      </c>
      <c r="AI20" s="43">
        <f t="shared" si="14"/>
        <v>23391.01</v>
      </c>
      <c r="AJ20" s="45">
        <f t="shared" si="15"/>
        <v>46395.429999999993</v>
      </c>
      <c r="AK20" s="43"/>
    </row>
    <row r="21" spans="1:37" ht="20.25" customHeight="1">
      <c r="A21" s="42" t="s">
        <v>40</v>
      </c>
      <c r="B21" s="42" t="s">
        <v>38</v>
      </c>
      <c r="C21" s="55">
        <v>1005064</v>
      </c>
      <c r="D21" s="56">
        <v>7755.51</v>
      </c>
      <c r="E21" s="55">
        <v>196200</v>
      </c>
      <c r="F21" s="56">
        <v>8592.8700000000008</v>
      </c>
      <c r="G21" s="55">
        <v>1005142</v>
      </c>
      <c r="H21" s="56">
        <v>7756.29</v>
      </c>
      <c r="I21" s="55">
        <v>195209</v>
      </c>
      <c r="J21" s="56">
        <v>8593.3799999999992</v>
      </c>
      <c r="K21" s="43"/>
      <c r="L21" s="57">
        <f t="shared" ref="L21:O21" si="64">SUM(C21+G21)</f>
        <v>2010206</v>
      </c>
      <c r="M21" s="58">
        <f t="shared" si="64"/>
        <v>15511.8</v>
      </c>
      <c r="N21" s="57">
        <f t="shared" si="64"/>
        <v>391409</v>
      </c>
      <c r="O21" s="58">
        <f t="shared" si="64"/>
        <v>17186.25</v>
      </c>
      <c r="P21" s="45">
        <f t="shared" si="1"/>
        <v>32698.05</v>
      </c>
      <c r="Q21" s="43">
        <v>2142415</v>
      </c>
      <c r="R21" s="43">
        <v>16492.310000000001</v>
      </c>
      <c r="S21" s="59">
        <f t="shared" ref="S21:T21" si="65">Q21-L21</f>
        <v>132209</v>
      </c>
      <c r="T21" s="60">
        <f t="shared" si="65"/>
        <v>980.51000000000204</v>
      </c>
      <c r="U21" s="43">
        <v>500223</v>
      </c>
      <c r="V21" s="43">
        <v>21582.47</v>
      </c>
      <c r="W21" s="59">
        <f t="shared" ref="W21:X21" si="66">U21-N21</f>
        <v>108814</v>
      </c>
      <c r="X21" s="60">
        <f t="shared" si="66"/>
        <v>4396.2200000000012</v>
      </c>
      <c r="Y21" s="60">
        <f t="shared" si="4"/>
        <v>5376.7300000000032</v>
      </c>
      <c r="Z21" s="60"/>
      <c r="AA21" s="43">
        <v>2009129</v>
      </c>
      <c r="AB21" s="43">
        <v>15083.99</v>
      </c>
      <c r="AC21" s="43">
        <v>390402</v>
      </c>
      <c r="AD21" s="43">
        <v>16717.22</v>
      </c>
      <c r="AE21" s="43"/>
      <c r="AF21" s="43">
        <f t="shared" si="11"/>
        <v>1004565</v>
      </c>
      <c r="AG21" s="45">
        <f t="shared" si="12"/>
        <v>7753.17</v>
      </c>
      <c r="AH21" s="43">
        <f t="shared" si="13"/>
        <v>195201</v>
      </c>
      <c r="AI21" s="43">
        <f t="shared" si="14"/>
        <v>8592.65</v>
      </c>
      <c r="AJ21" s="45">
        <f t="shared" si="15"/>
        <v>16345.82</v>
      </c>
      <c r="AK21" s="43"/>
    </row>
    <row r="22" spans="1:37" ht="20.25" customHeight="1">
      <c r="A22" s="42" t="s">
        <v>40</v>
      </c>
      <c r="B22" s="42" t="s">
        <v>41</v>
      </c>
      <c r="C22" s="55">
        <v>3768878</v>
      </c>
      <c r="D22" s="56">
        <v>13376.88</v>
      </c>
      <c r="E22" s="55">
        <v>221165</v>
      </c>
      <c r="F22" s="56">
        <v>10458.92</v>
      </c>
      <c r="G22" s="55">
        <v>3768887</v>
      </c>
      <c r="H22" s="56">
        <v>13376.91</v>
      </c>
      <c r="I22" s="55">
        <v>221169</v>
      </c>
      <c r="J22" s="56">
        <v>10459.08</v>
      </c>
      <c r="K22" s="43"/>
      <c r="L22" s="57">
        <f t="shared" ref="L22:O22" si="67">SUM(C22+G22)</f>
        <v>7537765</v>
      </c>
      <c r="M22" s="58">
        <f t="shared" si="67"/>
        <v>26753.79</v>
      </c>
      <c r="N22" s="57">
        <f t="shared" si="67"/>
        <v>442334</v>
      </c>
      <c r="O22" s="58">
        <f t="shared" si="67"/>
        <v>20918</v>
      </c>
      <c r="P22" s="45">
        <f t="shared" si="1"/>
        <v>47671.79</v>
      </c>
      <c r="Q22" s="43">
        <v>7412920</v>
      </c>
      <c r="R22" s="43">
        <v>26280.240000000002</v>
      </c>
      <c r="S22" s="59">
        <f t="shared" ref="S22:T22" si="68">Q22-L22</f>
        <v>-124845</v>
      </c>
      <c r="T22" s="60">
        <f t="shared" si="68"/>
        <v>-473.54999999999927</v>
      </c>
      <c r="U22" s="43">
        <v>588625</v>
      </c>
      <c r="V22" s="43">
        <v>27836.080000000002</v>
      </c>
      <c r="W22" s="59">
        <f t="shared" ref="W22:X22" si="69">U22-N22</f>
        <v>146291</v>
      </c>
      <c r="X22" s="60">
        <f t="shared" si="69"/>
        <v>6918.0800000000017</v>
      </c>
      <c r="Y22" s="60">
        <f t="shared" si="4"/>
        <v>6444.5300000000025</v>
      </c>
      <c r="Z22" s="60"/>
      <c r="AA22" s="43">
        <v>7537753</v>
      </c>
      <c r="AB22" s="43">
        <v>26027.13</v>
      </c>
      <c r="AC22" s="43">
        <v>442331</v>
      </c>
      <c r="AD22" s="43">
        <v>20347.22</v>
      </c>
      <c r="AE22" s="43"/>
      <c r="AF22" s="43">
        <f t="shared" si="11"/>
        <v>3768877</v>
      </c>
      <c r="AG22" s="45">
        <f t="shared" si="12"/>
        <v>13377.94</v>
      </c>
      <c r="AH22" s="43">
        <f t="shared" si="13"/>
        <v>221166</v>
      </c>
      <c r="AI22" s="43">
        <f t="shared" si="14"/>
        <v>10458.469999999999</v>
      </c>
      <c r="AJ22" s="45">
        <f t="shared" si="15"/>
        <v>23836.41</v>
      </c>
      <c r="AK22" s="43"/>
    </row>
    <row r="23" spans="1:37" ht="20.25" customHeight="1">
      <c r="A23" s="42" t="s">
        <v>40</v>
      </c>
      <c r="B23" s="42" t="s">
        <v>42</v>
      </c>
      <c r="C23" s="55">
        <v>22254</v>
      </c>
      <c r="D23" s="56">
        <v>175.81</v>
      </c>
      <c r="E23" s="55">
        <v>34788</v>
      </c>
      <c r="F23" s="56">
        <v>1430.5</v>
      </c>
      <c r="G23" s="55">
        <v>22255</v>
      </c>
      <c r="H23" s="56">
        <v>175.81</v>
      </c>
      <c r="I23" s="55">
        <v>34789</v>
      </c>
      <c r="J23" s="56">
        <v>1430.52</v>
      </c>
      <c r="K23" s="43"/>
      <c r="L23" s="57">
        <f t="shared" ref="L23:O23" si="70">SUM(C23+G23)</f>
        <v>44509</v>
      </c>
      <c r="M23" s="58">
        <f t="shared" si="70"/>
        <v>351.62</v>
      </c>
      <c r="N23" s="57">
        <f t="shared" si="70"/>
        <v>69577</v>
      </c>
      <c r="O23" s="58">
        <f t="shared" si="70"/>
        <v>2861.02</v>
      </c>
      <c r="P23" s="45">
        <f t="shared" si="1"/>
        <v>3212.64</v>
      </c>
      <c r="Q23" s="43">
        <v>29386</v>
      </c>
      <c r="R23" s="43">
        <v>232.15</v>
      </c>
      <c r="S23" s="59">
        <f t="shared" ref="S23:T23" si="71">Q23-L23</f>
        <v>-15123</v>
      </c>
      <c r="T23" s="60">
        <f t="shared" si="71"/>
        <v>-119.47</v>
      </c>
      <c r="U23" s="43">
        <v>67870</v>
      </c>
      <c r="V23" s="43">
        <v>2790.81</v>
      </c>
      <c r="W23" s="59">
        <f t="shared" ref="W23:X23" si="72">U23-N23</f>
        <v>-1707</v>
      </c>
      <c r="X23" s="60">
        <f t="shared" si="72"/>
        <v>-70.210000000000036</v>
      </c>
      <c r="Y23" s="60">
        <f t="shared" si="4"/>
        <v>-189.68000000000004</v>
      </c>
      <c r="Z23" s="60"/>
      <c r="AA23" s="43">
        <v>44509</v>
      </c>
      <c r="AB23" s="43">
        <v>341.83</v>
      </c>
      <c r="AC23" s="43">
        <v>69577</v>
      </c>
      <c r="AD23" s="43">
        <v>2783.08</v>
      </c>
      <c r="AE23" s="43"/>
      <c r="AF23" s="43">
        <f t="shared" si="11"/>
        <v>22255</v>
      </c>
      <c r="AG23" s="45">
        <f t="shared" si="12"/>
        <v>175.7</v>
      </c>
      <c r="AH23" s="43">
        <f t="shared" si="13"/>
        <v>34789</v>
      </c>
      <c r="AI23" s="43">
        <f t="shared" si="14"/>
        <v>1430.5</v>
      </c>
      <c r="AJ23" s="45">
        <f t="shared" si="15"/>
        <v>1606.2</v>
      </c>
      <c r="AK23" s="43"/>
    </row>
    <row r="24" spans="1:37" ht="20.25" customHeight="1">
      <c r="A24" s="42" t="s">
        <v>46</v>
      </c>
      <c r="B24" s="42" t="s">
        <v>27</v>
      </c>
      <c r="C24" s="55">
        <v>116677</v>
      </c>
      <c r="D24" s="56">
        <v>542.97</v>
      </c>
      <c r="E24" s="55">
        <v>12708</v>
      </c>
      <c r="F24" s="56">
        <v>674.92</v>
      </c>
      <c r="G24" s="55">
        <v>116679</v>
      </c>
      <c r="H24" s="56">
        <v>542.99</v>
      </c>
      <c r="I24" s="55">
        <v>12708</v>
      </c>
      <c r="J24" s="56">
        <v>674.92</v>
      </c>
      <c r="K24" s="43"/>
      <c r="L24" s="57">
        <f t="shared" ref="L24:O24" si="73">SUM(C24+G24)</f>
        <v>233356</v>
      </c>
      <c r="M24" s="58">
        <f t="shared" si="73"/>
        <v>1085.96</v>
      </c>
      <c r="N24" s="57">
        <f t="shared" si="73"/>
        <v>25416</v>
      </c>
      <c r="O24" s="58">
        <f t="shared" si="73"/>
        <v>1349.84</v>
      </c>
      <c r="P24" s="45">
        <f t="shared" si="1"/>
        <v>2435.8000000000002</v>
      </c>
      <c r="Q24" s="44">
        <v>229662</v>
      </c>
      <c r="R24" s="45">
        <v>989.41</v>
      </c>
      <c r="S24" s="59">
        <f t="shared" ref="S24:T24" si="74">Q24-L24</f>
        <v>-3694</v>
      </c>
      <c r="T24" s="60">
        <f t="shared" si="74"/>
        <v>-96.550000000000068</v>
      </c>
      <c r="U24" s="44">
        <v>16600</v>
      </c>
      <c r="V24" s="45">
        <v>881.63</v>
      </c>
      <c r="W24" s="44">
        <f t="shared" ref="W24:X24" si="75">U24-N24</f>
        <v>-8816</v>
      </c>
      <c r="X24" s="60">
        <f t="shared" si="75"/>
        <v>-468.20999999999992</v>
      </c>
      <c r="Y24" s="60">
        <f t="shared" si="4"/>
        <v>-564.76</v>
      </c>
      <c r="Z24" s="60"/>
      <c r="AA24" s="43">
        <v>133354</v>
      </c>
      <c r="AB24" s="43">
        <v>1056.8599999999999</v>
      </c>
      <c r="AC24" s="43">
        <v>25416</v>
      </c>
      <c r="AD24" s="43">
        <v>1312.99</v>
      </c>
      <c r="AE24" s="43"/>
      <c r="AF24" s="43">
        <v>116677</v>
      </c>
      <c r="AG24" s="45">
        <f t="shared" si="12"/>
        <v>543.23</v>
      </c>
      <c r="AH24" s="43">
        <f t="shared" si="13"/>
        <v>12708</v>
      </c>
      <c r="AI24" s="43">
        <f t="shared" si="14"/>
        <v>674.88</v>
      </c>
      <c r="AJ24" s="45">
        <f t="shared" si="15"/>
        <v>1218.1100000000001</v>
      </c>
      <c r="AK24" s="43"/>
    </row>
    <row r="25" spans="1:37" ht="20.25" customHeight="1">
      <c r="A25" s="42" t="s">
        <v>46</v>
      </c>
      <c r="B25" s="42" t="s">
        <v>35</v>
      </c>
      <c r="C25" s="55">
        <v>101690</v>
      </c>
      <c r="D25" s="56">
        <v>345.75</v>
      </c>
      <c r="E25" s="55">
        <v>12708</v>
      </c>
      <c r="F25" s="56">
        <v>607.95000000000005</v>
      </c>
      <c r="G25" s="55">
        <v>101691</v>
      </c>
      <c r="H25" s="56">
        <v>345.75</v>
      </c>
      <c r="I25" s="55">
        <v>12708</v>
      </c>
      <c r="J25" s="56">
        <v>607.95000000000005</v>
      </c>
      <c r="K25" s="43"/>
      <c r="L25" s="57">
        <f t="shared" ref="L25:O25" si="76">SUM(C25+G25)</f>
        <v>203381</v>
      </c>
      <c r="M25" s="58">
        <f t="shared" si="76"/>
        <v>691.5</v>
      </c>
      <c r="N25" s="57">
        <f t="shared" si="76"/>
        <v>25416</v>
      </c>
      <c r="O25" s="58">
        <f t="shared" si="76"/>
        <v>1215.9000000000001</v>
      </c>
      <c r="P25" s="45">
        <f t="shared" si="1"/>
        <v>1907.4</v>
      </c>
      <c r="Q25" s="43">
        <v>208293</v>
      </c>
      <c r="R25" s="43">
        <v>708.2</v>
      </c>
      <c r="S25" s="59">
        <f t="shared" ref="S25:T25" si="77">Q25-L25</f>
        <v>4912</v>
      </c>
      <c r="T25" s="60">
        <f t="shared" si="77"/>
        <v>16.700000000000045</v>
      </c>
      <c r="U25" s="43">
        <v>16000</v>
      </c>
      <c r="V25" s="43">
        <v>794.14</v>
      </c>
      <c r="W25" s="59">
        <f t="shared" ref="W25:X25" si="78">U25-N25</f>
        <v>-9416</v>
      </c>
      <c r="X25" s="60">
        <f t="shared" si="78"/>
        <v>-421.7600000000001</v>
      </c>
      <c r="Y25" s="60">
        <f t="shared" si="4"/>
        <v>-405.06000000000006</v>
      </c>
      <c r="Z25" s="60"/>
      <c r="AA25" s="43">
        <v>203381</v>
      </c>
      <c r="AB25" s="43">
        <v>673.2</v>
      </c>
      <c r="AC25" s="43">
        <v>25416</v>
      </c>
      <c r="AD25" s="43">
        <v>1182.8599999999999</v>
      </c>
      <c r="AE25" s="43"/>
      <c r="AF25" s="43">
        <f t="shared" ref="AF25:AF30" si="79">ROUND(AA25/2,0)</f>
        <v>101691</v>
      </c>
      <c r="AG25" s="45">
        <f t="shared" si="12"/>
        <v>346.02</v>
      </c>
      <c r="AH25" s="43">
        <f t="shared" si="13"/>
        <v>12708</v>
      </c>
      <c r="AI25" s="43">
        <f t="shared" si="14"/>
        <v>607.99</v>
      </c>
      <c r="AJ25" s="45">
        <f t="shared" si="15"/>
        <v>954.01</v>
      </c>
      <c r="AK25" s="43"/>
    </row>
    <row r="26" spans="1:37" ht="20.25" customHeight="1">
      <c r="A26" s="42" t="s">
        <v>46</v>
      </c>
      <c r="B26" s="42" t="s">
        <v>34</v>
      </c>
      <c r="C26" s="55">
        <v>14986</v>
      </c>
      <c r="D26" s="56">
        <v>176.69</v>
      </c>
      <c r="E26" s="55">
        <v>0</v>
      </c>
      <c r="F26" s="56">
        <v>0</v>
      </c>
      <c r="G26" s="55">
        <v>14988</v>
      </c>
      <c r="H26" s="56">
        <v>176.71</v>
      </c>
      <c r="I26" s="55">
        <v>0</v>
      </c>
      <c r="J26" s="56">
        <v>0</v>
      </c>
      <c r="K26" s="43"/>
      <c r="L26" s="57">
        <f t="shared" ref="L26:O26" si="80">SUM(C26+G26)</f>
        <v>29974</v>
      </c>
      <c r="M26" s="58">
        <f t="shared" si="80"/>
        <v>353.4</v>
      </c>
      <c r="N26" s="57">
        <f t="shared" si="80"/>
        <v>0</v>
      </c>
      <c r="O26" s="58">
        <f t="shared" si="80"/>
        <v>0</v>
      </c>
      <c r="P26" s="45">
        <f t="shared" si="1"/>
        <v>353.4</v>
      </c>
      <c r="Q26" s="43">
        <v>21369</v>
      </c>
      <c r="R26" s="43">
        <v>251.94</v>
      </c>
      <c r="S26" s="59">
        <f t="shared" ref="S26:T26" si="81">Q26-L26</f>
        <v>-8605</v>
      </c>
      <c r="T26" s="60">
        <f t="shared" si="81"/>
        <v>-101.45999999999998</v>
      </c>
      <c r="U26" s="43">
        <v>0</v>
      </c>
      <c r="V26" s="43">
        <v>0</v>
      </c>
      <c r="W26" s="59">
        <f t="shared" ref="W26:X26" si="82">U26-N26</f>
        <v>0</v>
      </c>
      <c r="X26" s="60">
        <f t="shared" si="82"/>
        <v>0</v>
      </c>
      <c r="Y26" s="60">
        <f t="shared" si="4"/>
        <v>-101.45999999999998</v>
      </c>
      <c r="Z26" s="60"/>
      <c r="AA26" s="43">
        <v>29973</v>
      </c>
      <c r="AB26" s="43">
        <v>343.8</v>
      </c>
      <c r="AC26" s="43">
        <v>0</v>
      </c>
      <c r="AD26" s="43">
        <v>0</v>
      </c>
      <c r="AE26" s="43"/>
      <c r="AF26" s="43">
        <f t="shared" si="79"/>
        <v>14987</v>
      </c>
      <c r="AG26" s="45">
        <f t="shared" si="12"/>
        <v>176.71</v>
      </c>
      <c r="AH26" s="43">
        <f t="shared" si="13"/>
        <v>0</v>
      </c>
      <c r="AI26" s="43">
        <f t="shared" si="14"/>
        <v>0</v>
      </c>
      <c r="AJ26" s="45">
        <f t="shared" si="15"/>
        <v>176.71</v>
      </c>
      <c r="AK26" s="43"/>
    </row>
    <row r="27" spans="1:37" ht="20.25" customHeight="1">
      <c r="A27" s="42" t="s">
        <v>130</v>
      </c>
      <c r="B27" s="42" t="s">
        <v>27</v>
      </c>
      <c r="C27" s="55">
        <v>140060</v>
      </c>
      <c r="D27" s="56">
        <v>624.66999999999996</v>
      </c>
      <c r="E27" s="55">
        <v>24508</v>
      </c>
      <c r="F27" s="56">
        <v>1157</v>
      </c>
      <c r="G27" s="55">
        <v>140061</v>
      </c>
      <c r="H27" s="56">
        <v>624.66999999999996</v>
      </c>
      <c r="I27" s="55">
        <v>24508</v>
      </c>
      <c r="J27" s="56">
        <v>1157.02</v>
      </c>
      <c r="K27" s="43"/>
      <c r="L27" s="57">
        <f t="shared" ref="L27:O27" si="83">SUM(C27+G27)</f>
        <v>280121</v>
      </c>
      <c r="M27" s="58">
        <f t="shared" si="83"/>
        <v>1249.3399999999999</v>
      </c>
      <c r="N27" s="57">
        <f t="shared" si="83"/>
        <v>49016</v>
      </c>
      <c r="O27" s="58">
        <f t="shared" si="83"/>
        <v>2314.02</v>
      </c>
      <c r="P27" s="45">
        <f t="shared" si="1"/>
        <v>3563.3599999999997</v>
      </c>
      <c r="Q27" s="44">
        <v>268573</v>
      </c>
      <c r="R27" s="45">
        <v>1197.8399999999999</v>
      </c>
      <c r="S27" s="59">
        <f t="shared" ref="S27:T27" si="84">Q27-L27</f>
        <v>-11548</v>
      </c>
      <c r="T27" s="60">
        <f t="shared" si="84"/>
        <v>-51.5</v>
      </c>
      <c r="U27" s="44">
        <v>50692</v>
      </c>
      <c r="V27" s="45">
        <v>2393.17</v>
      </c>
      <c r="W27" s="44">
        <f t="shared" ref="W27:X27" si="85">U27-N27</f>
        <v>1676</v>
      </c>
      <c r="X27" s="60">
        <f t="shared" si="85"/>
        <v>79.150000000000091</v>
      </c>
      <c r="Y27" s="60">
        <f t="shared" si="4"/>
        <v>27.650000000000091</v>
      </c>
      <c r="Z27" s="60"/>
      <c r="AA27" s="43">
        <v>280119</v>
      </c>
      <c r="AB27" s="43">
        <v>1215.72</v>
      </c>
      <c r="AC27" s="43">
        <v>49015</v>
      </c>
      <c r="AD27" s="43">
        <v>2250.77</v>
      </c>
      <c r="AE27" s="43"/>
      <c r="AF27" s="43">
        <f t="shared" si="79"/>
        <v>140060</v>
      </c>
      <c r="AG27" s="45">
        <f t="shared" si="12"/>
        <v>624.88</v>
      </c>
      <c r="AH27" s="43">
        <f t="shared" si="13"/>
        <v>24508</v>
      </c>
      <c r="AI27" s="43">
        <f t="shared" si="14"/>
        <v>1156.9000000000001</v>
      </c>
      <c r="AJ27" s="45">
        <f t="shared" si="15"/>
        <v>1781.7800000000002</v>
      </c>
      <c r="AK27" s="43"/>
    </row>
    <row r="28" spans="1:37" ht="20.25" customHeight="1">
      <c r="A28" s="42" t="s">
        <v>130</v>
      </c>
      <c r="B28" s="42" t="s">
        <v>30</v>
      </c>
      <c r="C28" s="55">
        <v>140060</v>
      </c>
      <c r="D28" s="56">
        <v>624.66999999999996</v>
      </c>
      <c r="E28" s="55">
        <v>24508</v>
      </c>
      <c r="F28" s="56">
        <v>1042.3</v>
      </c>
      <c r="G28" s="55">
        <v>140061</v>
      </c>
      <c r="H28" s="56">
        <v>624.66999999999996</v>
      </c>
      <c r="I28" s="55">
        <v>24508</v>
      </c>
      <c r="J28" s="56">
        <v>1042.33</v>
      </c>
      <c r="K28" s="43"/>
      <c r="L28" s="57">
        <f t="shared" ref="L28:O28" si="86">SUM(C28+G28)</f>
        <v>280121</v>
      </c>
      <c r="M28" s="58">
        <f t="shared" si="86"/>
        <v>1249.3399999999999</v>
      </c>
      <c r="N28" s="57">
        <f t="shared" si="86"/>
        <v>49016</v>
      </c>
      <c r="O28" s="58">
        <f t="shared" si="86"/>
        <v>2084.63</v>
      </c>
      <c r="P28" s="45">
        <f t="shared" si="1"/>
        <v>3333.9700000000003</v>
      </c>
      <c r="Q28" s="43">
        <v>268573</v>
      </c>
      <c r="R28" s="43">
        <v>1197.8399999999999</v>
      </c>
      <c r="S28" s="59">
        <f t="shared" ref="S28:T28" si="87">Q28-L28</f>
        <v>-11548</v>
      </c>
      <c r="T28" s="60">
        <f t="shared" si="87"/>
        <v>-51.5</v>
      </c>
      <c r="U28" s="43">
        <v>50692</v>
      </c>
      <c r="V28" s="43">
        <v>2155.9299999999998</v>
      </c>
      <c r="W28" s="59">
        <f t="shared" ref="W28:X28" si="88">U28-N28</f>
        <v>1676</v>
      </c>
      <c r="X28" s="60">
        <f t="shared" si="88"/>
        <v>71.299999999999727</v>
      </c>
      <c r="Y28" s="60">
        <f t="shared" si="4"/>
        <v>19.799999999999727</v>
      </c>
      <c r="Z28" s="60"/>
      <c r="AA28" s="43">
        <v>280119</v>
      </c>
      <c r="AB28" s="43">
        <v>1215.72</v>
      </c>
      <c r="AC28" s="43">
        <v>49015</v>
      </c>
      <c r="AD28" s="43">
        <v>2027.75</v>
      </c>
      <c r="AE28" s="43"/>
      <c r="AF28" s="43">
        <f t="shared" si="79"/>
        <v>140060</v>
      </c>
      <c r="AG28" s="45">
        <f t="shared" si="12"/>
        <v>624.88</v>
      </c>
      <c r="AH28" s="43">
        <f t="shared" si="13"/>
        <v>24508</v>
      </c>
      <c r="AI28" s="43">
        <f t="shared" si="14"/>
        <v>1042.26</v>
      </c>
      <c r="AJ28" s="45">
        <f t="shared" si="15"/>
        <v>1667.1399999999999</v>
      </c>
      <c r="AK28" s="43"/>
    </row>
    <row r="29" spans="1:37" ht="20.25" customHeight="1">
      <c r="A29" s="42" t="s">
        <v>131</v>
      </c>
      <c r="B29" s="42" t="s">
        <v>27</v>
      </c>
      <c r="C29" s="55">
        <v>1611855</v>
      </c>
      <c r="D29" s="56">
        <v>7569.11</v>
      </c>
      <c r="E29" s="55">
        <v>200874</v>
      </c>
      <c r="F29" s="56">
        <v>11194.18</v>
      </c>
      <c r="G29" s="55">
        <v>1611886</v>
      </c>
      <c r="H29" s="56">
        <v>7569.41</v>
      </c>
      <c r="I29" s="55">
        <v>200885</v>
      </c>
      <c r="J29" s="56">
        <v>11195.09</v>
      </c>
      <c r="K29" s="43"/>
      <c r="L29" s="57">
        <f t="shared" ref="L29:O29" si="89">SUM(C29+G29)</f>
        <v>3223741</v>
      </c>
      <c r="M29" s="58">
        <f t="shared" si="89"/>
        <v>15138.52</v>
      </c>
      <c r="N29" s="57">
        <f t="shared" si="89"/>
        <v>401759</v>
      </c>
      <c r="O29" s="58">
        <f t="shared" si="89"/>
        <v>22389.27</v>
      </c>
      <c r="P29" s="45">
        <f t="shared" si="1"/>
        <v>37527.79</v>
      </c>
      <c r="Q29" s="44">
        <v>3097110</v>
      </c>
      <c r="R29" s="45">
        <v>14602.52</v>
      </c>
      <c r="S29" s="59">
        <f t="shared" ref="S29:T29" si="90">Q29-L29</f>
        <v>-126631</v>
      </c>
      <c r="T29" s="60">
        <f t="shared" si="90"/>
        <v>-536</v>
      </c>
      <c r="U29" s="44">
        <v>452320</v>
      </c>
      <c r="V29" s="45">
        <v>24917.77</v>
      </c>
      <c r="W29" s="44">
        <f t="shared" ref="W29:X29" si="91">U29-N29</f>
        <v>50561</v>
      </c>
      <c r="X29" s="60">
        <f t="shared" si="91"/>
        <v>2528.5</v>
      </c>
      <c r="Y29" s="60">
        <f t="shared" si="4"/>
        <v>1992.5</v>
      </c>
      <c r="Z29" s="60"/>
      <c r="AA29" s="43">
        <v>3223710</v>
      </c>
      <c r="AB29" s="43">
        <v>14729.79</v>
      </c>
      <c r="AC29" s="43">
        <v>401747</v>
      </c>
      <c r="AD29" s="43">
        <v>21779.35</v>
      </c>
      <c r="AE29" s="43"/>
      <c r="AF29" s="43">
        <f t="shared" si="79"/>
        <v>1611855</v>
      </c>
      <c r="AG29" s="45">
        <f t="shared" si="12"/>
        <v>7571.11</v>
      </c>
      <c r="AH29" s="43">
        <f t="shared" si="13"/>
        <v>200874</v>
      </c>
      <c r="AI29" s="43">
        <f t="shared" si="14"/>
        <v>11194.59</v>
      </c>
      <c r="AJ29" s="45">
        <f t="shared" si="15"/>
        <v>18765.7</v>
      </c>
      <c r="AK29" s="43"/>
    </row>
    <row r="30" spans="1:37" ht="20.25" customHeight="1">
      <c r="A30" s="42" t="s">
        <v>131</v>
      </c>
      <c r="B30" s="42" t="s">
        <v>41</v>
      </c>
      <c r="C30" s="55">
        <v>1611855</v>
      </c>
      <c r="D30" s="56">
        <v>6978.99</v>
      </c>
      <c r="E30" s="55">
        <v>200874</v>
      </c>
      <c r="F30" s="56">
        <v>9658.11</v>
      </c>
      <c r="G30" s="55">
        <v>1611886</v>
      </c>
      <c r="H30" s="56">
        <v>6979.23</v>
      </c>
      <c r="I30" s="55">
        <v>200885</v>
      </c>
      <c r="J30" s="56">
        <v>9658.85</v>
      </c>
      <c r="K30" s="43"/>
      <c r="L30" s="57">
        <f t="shared" ref="L30:O30" si="92">SUM(C30+G30)</f>
        <v>3223741</v>
      </c>
      <c r="M30" s="58">
        <f t="shared" si="92"/>
        <v>13958.22</v>
      </c>
      <c r="N30" s="57">
        <f t="shared" si="92"/>
        <v>401759</v>
      </c>
      <c r="O30" s="58">
        <f t="shared" si="92"/>
        <v>19316.96</v>
      </c>
      <c r="P30" s="45">
        <f t="shared" si="1"/>
        <v>33275.18</v>
      </c>
      <c r="Q30" s="43">
        <v>3097110</v>
      </c>
      <c r="R30" s="43">
        <v>13457.57</v>
      </c>
      <c r="S30" s="59">
        <f t="shared" ref="S30:T30" si="93">Q30-L30</f>
        <v>-126631</v>
      </c>
      <c r="T30" s="60">
        <f t="shared" si="93"/>
        <v>-500.64999999999964</v>
      </c>
      <c r="U30" s="43">
        <v>452320</v>
      </c>
      <c r="V30" s="43">
        <v>21521.02</v>
      </c>
      <c r="W30" s="59">
        <f t="shared" ref="W30:X30" si="94">U30-N30</f>
        <v>50561</v>
      </c>
      <c r="X30" s="60">
        <f t="shared" si="94"/>
        <v>2204.0600000000013</v>
      </c>
      <c r="Y30" s="60">
        <f t="shared" si="4"/>
        <v>1703.4100000000017</v>
      </c>
      <c r="Z30" s="60"/>
      <c r="AA30" s="43">
        <v>3223710</v>
      </c>
      <c r="AB30" s="43">
        <v>13582.01</v>
      </c>
      <c r="AC30" s="43">
        <v>401747</v>
      </c>
      <c r="AD30" s="43">
        <v>18790.72</v>
      </c>
      <c r="AE30" s="43"/>
      <c r="AF30" s="43">
        <f t="shared" si="79"/>
        <v>1611855</v>
      </c>
      <c r="AG30" s="45">
        <f t="shared" si="12"/>
        <v>6981.15</v>
      </c>
      <c r="AH30" s="43">
        <f t="shared" si="13"/>
        <v>200874</v>
      </c>
      <c r="AI30" s="43">
        <f t="shared" si="14"/>
        <v>9658.43</v>
      </c>
      <c r="AJ30" s="45">
        <f t="shared" si="15"/>
        <v>16639.580000000002</v>
      </c>
      <c r="AK30" s="43"/>
    </row>
    <row r="31" spans="1:37" ht="20.25" customHeight="1">
      <c r="A31" s="42" t="s">
        <v>51</v>
      </c>
      <c r="B31" s="42" t="s">
        <v>27</v>
      </c>
      <c r="C31" s="55">
        <v>250</v>
      </c>
      <c r="D31" s="56">
        <v>2.81</v>
      </c>
      <c r="E31" s="55">
        <v>250</v>
      </c>
      <c r="F31" s="56">
        <v>18.13</v>
      </c>
      <c r="G31" s="55">
        <v>500</v>
      </c>
      <c r="H31" s="56">
        <v>5.63</v>
      </c>
      <c r="I31" s="55">
        <v>500</v>
      </c>
      <c r="J31" s="56">
        <v>36.25</v>
      </c>
      <c r="K31" s="43"/>
      <c r="L31" s="57">
        <f t="shared" ref="L31:O31" si="95">SUM(C31+G31)</f>
        <v>750</v>
      </c>
      <c r="M31" s="58">
        <f t="shared" si="95"/>
        <v>8.44</v>
      </c>
      <c r="N31" s="57">
        <f t="shared" si="95"/>
        <v>750</v>
      </c>
      <c r="O31" s="58">
        <f t="shared" si="95"/>
        <v>54.379999999999995</v>
      </c>
      <c r="P31" s="45">
        <f t="shared" si="1"/>
        <v>62.819999999999993</v>
      </c>
      <c r="Q31" s="44">
        <v>1909</v>
      </c>
      <c r="R31" s="45">
        <v>21.48</v>
      </c>
      <c r="S31" s="59">
        <f t="shared" ref="S31:T31" si="96">Q31-L31</f>
        <v>1159</v>
      </c>
      <c r="T31" s="60">
        <f t="shared" si="96"/>
        <v>13.040000000000001</v>
      </c>
      <c r="U31" s="44">
        <v>5211</v>
      </c>
      <c r="V31" s="45">
        <v>377.8</v>
      </c>
      <c r="W31" s="44">
        <f t="shared" ref="W31:X31" si="97">U31-N31</f>
        <v>4461</v>
      </c>
      <c r="X31" s="60">
        <f t="shared" si="97"/>
        <v>323.42</v>
      </c>
      <c r="Y31" s="60">
        <f t="shared" si="4"/>
        <v>336.46000000000004</v>
      </c>
      <c r="Z31" s="60"/>
      <c r="AA31" s="43"/>
      <c r="AB31" s="43"/>
      <c r="AC31" s="43"/>
      <c r="AD31" s="43"/>
      <c r="AE31" s="43"/>
      <c r="AF31" s="43"/>
      <c r="AG31" s="45"/>
      <c r="AH31" s="43"/>
      <c r="AI31" s="43"/>
      <c r="AJ31" s="45"/>
      <c r="AK31" s="43"/>
    </row>
    <row r="32" spans="1:37" ht="20.25" customHeight="1">
      <c r="A32" s="42" t="s">
        <v>51</v>
      </c>
      <c r="B32" s="42" t="s">
        <v>52</v>
      </c>
      <c r="C32" s="55">
        <v>250</v>
      </c>
      <c r="D32" s="56">
        <v>2.25</v>
      </c>
      <c r="E32" s="55">
        <v>250</v>
      </c>
      <c r="F32" s="56">
        <v>14.5</v>
      </c>
      <c r="G32" s="55">
        <v>500</v>
      </c>
      <c r="H32" s="56">
        <v>4.5</v>
      </c>
      <c r="I32" s="55">
        <v>500</v>
      </c>
      <c r="J32" s="56">
        <v>29</v>
      </c>
      <c r="K32" s="43"/>
      <c r="L32" s="57">
        <f t="shared" ref="L32:O32" si="98">SUM(C32+G32)</f>
        <v>750</v>
      </c>
      <c r="M32" s="58">
        <f t="shared" si="98"/>
        <v>6.75</v>
      </c>
      <c r="N32" s="57">
        <f t="shared" si="98"/>
        <v>750</v>
      </c>
      <c r="O32" s="58">
        <f t="shared" si="98"/>
        <v>43.5</v>
      </c>
      <c r="P32" s="45">
        <f t="shared" si="1"/>
        <v>50.25</v>
      </c>
      <c r="Q32" s="43">
        <v>1909</v>
      </c>
      <c r="R32" s="43">
        <v>17.18</v>
      </c>
      <c r="S32" s="59">
        <f t="shared" ref="S32:T32" si="99">Q32-L32</f>
        <v>1159</v>
      </c>
      <c r="T32" s="60">
        <f t="shared" si="99"/>
        <v>10.43</v>
      </c>
      <c r="U32" s="43">
        <v>5211</v>
      </c>
      <c r="V32" s="43">
        <v>302.24</v>
      </c>
      <c r="W32" s="59">
        <f t="shared" ref="W32:X32" si="100">U32-N32</f>
        <v>4461</v>
      </c>
      <c r="X32" s="60">
        <f t="shared" si="100"/>
        <v>258.74</v>
      </c>
      <c r="Y32" s="60">
        <f t="shared" si="4"/>
        <v>269.17</v>
      </c>
      <c r="Z32" s="60"/>
      <c r="AA32" s="43"/>
      <c r="AB32" s="43"/>
      <c r="AC32" s="43"/>
      <c r="AD32" s="43"/>
      <c r="AE32" s="43"/>
      <c r="AF32" s="43"/>
      <c r="AG32" s="45"/>
      <c r="AH32" s="43"/>
      <c r="AI32" s="43"/>
      <c r="AJ32" s="45"/>
      <c r="AK32" s="43"/>
    </row>
    <row r="33" spans="1:37" ht="20.25" customHeight="1">
      <c r="A33" s="42" t="s">
        <v>169</v>
      </c>
      <c r="B33" s="42" t="s">
        <v>27</v>
      </c>
      <c r="C33" s="55">
        <v>85384</v>
      </c>
      <c r="D33" s="56">
        <v>437.72</v>
      </c>
      <c r="E33" s="55">
        <v>28303</v>
      </c>
      <c r="F33" s="56">
        <v>1336.18</v>
      </c>
      <c r="G33" s="55">
        <v>85385</v>
      </c>
      <c r="H33" s="56">
        <v>437.72</v>
      </c>
      <c r="I33" s="55">
        <v>28303</v>
      </c>
      <c r="J33" s="56">
        <v>1336.18</v>
      </c>
      <c r="K33" s="43"/>
      <c r="L33" s="57">
        <f t="shared" ref="L33:O33" si="101">SUM(C33+G33)</f>
        <v>170769</v>
      </c>
      <c r="M33" s="58">
        <f t="shared" si="101"/>
        <v>875.44</v>
      </c>
      <c r="N33" s="57">
        <f t="shared" si="101"/>
        <v>56606</v>
      </c>
      <c r="O33" s="58">
        <f t="shared" si="101"/>
        <v>2672.36</v>
      </c>
      <c r="P33" s="45">
        <f t="shared" si="1"/>
        <v>3547.8</v>
      </c>
      <c r="Q33" s="44">
        <v>152369</v>
      </c>
      <c r="R33" s="45">
        <v>777.82</v>
      </c>
      <c r="S33" s="59">
        <f t="shared" ref="S33:T33" si="102">Q33-L33</f>
        <v>-18400</v>
      </c>
      <c r="T33" s="60">
        <f t="shared" si="102"/>
        <v>-97.62</v>
      </c>
      <c r="U33" s="44">
        <v>52800</v>
      </c>
      <c r="V33" s="45">
        <v>2245.58</v>
      </c>
      <c r="W33" s="44">
        <f t="shared" ref="W33:X33" si="103">U33-N33</f>
        <v>-3806</v>
      </c>
      <c r="X33" s="60">
        <f t="shared" si="103"/>
        <v>-426.7800000000002</v>
      </c>
      <c r="Y33" s="60">
        <f t="shared" si="4"/>
        <v>-524.4000000000002</v>
      </c>
      <c r="Z33" s="60"/>
      <c r="AA33" s="43">
        <v>170768</v>
      </c>
      <c r="AB33" s="43">
        <v>851.9</v>
      </c>
      <c r="AC33" s="43">
        <v>56606</v>
      </c>
      <c r="AD33" s="43">
        <v>2599.34</v>
      </c>
      <c r="AE33" s="43"/>
      <c r="AF33" s="43">
        <f t="shared" ref="AF33:AF84" si="104">ROUND(AA33/2,0)</f>
        <v>85384</v>
      </c>
      <c r="AG33" s="45">
        <f t="shared" ref="AG33:AG46" si="105">ROUND(AB33*1.028/2,2)</f>
        <v>437.88</v>
      </c>
      <c r="AH33" s="43">
        <f t="shared" ref="AH33:AH84" si="106">ROUND(AC33/2,0)</f>
        <v>28303</v>
      </c>
      <c r="AI33" s="43">
        <f t="shared" ref="AI33:AI46" si="107">ROUND(AD33*1.028/2,2)</f>
        <v>1336.06</v>
      </c>
      <c r="AJ33" s="45">
        <f t="shared" ref="AJ33:AJ84" si="108">SUM(AG33+AI33)</f>
        <v>1773.94</v>
      </c>
      <c r="AK33" s="43"/>
    </row>
    <row r="34" spans="1:37" ht="20.25" customHeight="1">
      <c r="A34" s="42" t="s">
        <v>169</v>
      </c>
      <c r="B34" s="42" t="s">
        <v>52</v>
      </c>
      <c r="C34" s="55">
        <v>85384</v>
      </c>
      <c r="D34" s="56">
        <v>437.72</v>
      </c>
      <c r="E34" s="55">
        <v>28303</v>
      </c>
      <c r="F34" s="56">
        <v>1203.73</v>
      </c>
      <c r="G34" s="55">
        <v>85385</v>
      </c>
      <c r="H34" s="56">
        <v>437.72</v>
      </c>
      <c r="I34" s="55">
        <v>28303</v>
      </c>
      <c r="J34" s="56">
        <v>1203.73</v>
      </c>
      <c r="K34" s="43"/>
      <c r="L34" s="57">
        <f t="shared" ref="L34:O34" si="109">SUM(C34+G34)</f>
        <v>170769</v>
      </c>
      <c r="M34" s="58">
        <f t="shared" si="109"/>
        <v>875.44</v>
      </c>
      <c r="N34" s="57">
        <f t="shared" si="109"/>
        <v>56606</v>
      </c>
      <c r="O34" s="58">
        <f t="shared" si="109"/>
        <v>2407.46</v>
      </c>
      <c r="P34" s="45">
        <f t="shared" si="1"/>
        <v>3282.9</v>
      </c>
      <c r="Q34" s="43">
        <v>152369</v>
      </c>
      <c r="R34" s="43">
        <v>777.82</v>
      </c>
      <c r="S34" s="59">
        <f t="shared" ref="S34:T34" si="110">Q34-L34</f>
        <v>-18400</v>
      </c>
      <c r="T34" s="60">
        <f t="shared" si="110"/>
        <v>-97.62</v>
      </c>
      <c r="U34" s="43">
        <v>52800</v>
      </c>
      <c r="V34" s="43">
        <v>2245.58</v>
      </c>
      <c r="W34" s="59">
        <f t="shared" ref="W34:X34" si="111">U34-N34</f>
        <v>-3806</v>
      </c>
      <c r="X34" s="60">
        <f t="shared" si="111"/>
        <v>-161.88000000000011</v>
      </c>
      <c r="Y34" s="60">
        <f t="shared" si="4"/>
        <v>-259.50000000000011</v>
      </c>
      <c r="Z34" s="60"/>
      <c r="AA34" s="43">
        <v>170768</v>
      </c>
      <c r="AB34" s="43">
        <v>851.9</v>
      </c>
      <c r="AC34" s="43">
        <v>56606</v>
      </c>
      <c r="AD34" s="43">
        <v>2341.79</v>
      </c>
      <c r="AE34" s="43"/>
      <c r="AF34" s="43">
        <f t="shared" si="104"/>
        <v>85384</v>
      </c>
      <c r="AG34" s="45">
        <f t="shared" si="105"/>
        <v>437.88</v>
      </c>
      <c r="AH34" s="43">
        <f t="shared" si="106"/>
        <v>28303</v>
      </c>
      <c r="AI34" s="43">
        <f t="shared" si="107"/>
        <v>1203.68</v>
      </c>
      <c r="AJ34" s="45">
        <f t="shared" si="108"/>
        <v>1641.56</v>
      </c>
      <c r="AK34" s="43"/>
    </row>
    <row r="35" spans="1:37" ht="20.25" customHeight="1">
      <c r="A35" s="42" t="s">
        <v>53</v>
      </c>
      <c r="B35" s="42" t="s">
        <v>27</v>
      </c>
      <c r="C35" s="55">
        <v>97616</v>
      </c>
      <c r="D35" s="56">
        <v>413.9</v>
      </c>
      <c r="E35" s="55">
        <v>20762</v>
      </c>
      <c r="F35" s="56">
        <v>1266.45</v>
      </c>
      <c r="G35" s="55">
        <v>97619</v>
      </c>
      <c r="H35" s="56">
        <v>413.9</v>
      </c>
      <c r="I35" s="55">
        <v>20762</v>
      </c>
      <c r="J35" s="56">
        <v>1266.48</v>
      </c>
      <c r="K35" s="43"/>
      <c r="L35" s="57">
        <f t="shared" ref="L35:O35" si="112">SUM(C35+G35)</f>
        <v>195235</v>
      </c>
      <c r="M35" s="58">
        <f t="shared" si="112"/>
        <v>827.8</v>
      </c>
      <c r="N35" s="57">
        <f t="shared" si="112"/>
        <v>41524</v>
      </c>
      <c r="O35" s="58">
        <f t="shared" si="112"/>
        <v>2532.9300000000003</v>
      </c>
      <c r="P35" s="45">
        <f t="shared" si="1"/>
        <v>3360.7300000000005</v>
      </c>
      <c r="Q35" s="44">
        <v>240021</v>
      </c>
      <c r="R35" s="45">
        <v>1017.69</v>
      </c>
      <c r="S35" s="59">
        <f t="shared" ref="S35:T35" si="113">Q35-L35</f>
        <v>44786</v>
      </c>
      <c r="T35" s="60">
        <f t="shared" si="113"/>
        <v>189.8900000000001</v>
      </c>
      <c r="U35" s="44">
        <v>57852</v>
      </c>
      <c r="V35" s="45">
        <v>3528.97</v>
      </c>
      <c r="W35" s="44">
        <f t="shared" ref="W35:X35" si="114">U35-N35</f>
        <v>16328</v>
      </c>
      <c r="X35" s="60">
        <f t="shared" si="114"/>
        <v>996.03999999999951</v>
      </c>
      <c r="Y35" s="60">
        <f t="shared" si="4"/>
        <v>1185.9299999999996</v>
      </c>
      <c r="Z35" s="60"/>
      <c r="AA35" s="43">
        <v>196234</v>
      </c>
      <c r="AB35" s="43">
        <v>804.35</v>
      </c>
      <c r="AC35" s="43">
        <v>41523</v>
      </c>
      <c r="AD35" s="43">
        <v>2463.9699999999998</v>
      </c>
      <c r="AE35" s="43"/>
      <c r="AF35" s="43">
        <f t="shared" si="104"/>
        <v>98117</v>
      </c>
      <c r="AG35" s="45">
        <f t="shared" si="105"/>
        <v>413.44</v>
      </c>
      <c r="AH35" s="43">
        <f t="shared" si="106"/>
        <v>20762</v>
      </c>
      <c r="AI35" s="43">
        <f t="shared" si="107"/>
        <v>1266.48</v>
      </c>
      <c r="AJ35" s="45">
        <f t="shared" si="108"/>
        <v>1679.92</v>
      </c>
      <c r="AK35" s="43"/>
    </row>
    <row r="36" spans="1:37" ht="20.25" customHeight="1">
      <c r="A36" s="42" t="s">
        <v>53</v>
      </c>
      <c r="B36" s="42" t="s">
        <v>42</v>
      </c>
      <c r="C36" s="55">
        <v>97616</v>
      </c>
      <c r="D36" s="56">
        <v>380.71</v>
      </c>
      <c r="E36" s="55">
        <v>20762</v>
      </c>
      <c r="F36" s="56">
        <v>934.27</v>
      </c>
      <c r="G36" s="55">
        <v>97619</v>
      </c>
      <c r="H36" s="56">
        <v>380.71</v>
      </c>
      <c r="I36" s="55">
        <v>20762</v>
      </c>
      <c r="J36" s="56">
        <v>934.29</v>
      </c>
      <c r="K36" s="43"/>
      <c r="L36" s="57">
        <f t="shared" ref="L36:O36" si="115">SUM(C36+G36)</f>
        <v>195235</v>
      </c>
      <c r="M36" s="58">
        <f t="shared" si="115"/>
        <v>761.42</v>
      </c>
      <c r="N36" s="57">
        <f t="shared" si="115"/>
        <v>41524</v>
      </c>
      <c r="O36" s="58">
        <f t="shared" si="115"/>
        <v>1868.56</v>
      </c>
      <c r="P36" s="45">
        <f t="shared" si="1"/>
        <v>2629.98</v>
      </c>
      <c r="Q36" s="43">
        <v>240021</v>
      </c>
      <c r="R36" s="43">
        <v>936.08</v>
      </c>
      <c r="S36" s="59">
        <f t="shared" ref="S36:T36" si="116">Q36-L36</f>
        <v>44786</v>
      </c>
      <c r="T36" s="60">
        <f t="shared" si="116"/>
        <v>174.66000000000008</v>
      </c>
      <c r="U36" s="43">
        <v>57852</v>
      </c>
      <c r="V36" s="43">
        <v>2603.34</v>
      </c>
      <c r="W36" s="59">
        <f t="shared" ref="W36:X36" si="117">U36-N36</f>
        <v>16328</v>
      </c>
      <c r="X36" s="60">
        <f t="shared" si="117"/>
        <v>734.7800000000002</v>
      </c>
      <c r="Y36" s="60">
        <f t="shared" si="4"/>
        <v>909.44000000000028</v>
      </c>
      <c r="Z36" s="60"/>
      <c r="AA36" s="43">
        <v>195234</v>
      </c>
      <c r="AB36" s="43">
        <v>761.42</v>
      </c>
      <c r="AC36" s="43">
        <v>41523</v>
      </c>
      <c r="AD36" s="43">
        <v>1868.54</v>
      </c>
      <c r="AE36" s="43"/>
      <c r="AF36" s="43">
        <f t="shared" si="104"/>
        <v>97617</v>
      </c>
      <c r="AG36" s="45">
        <f t="shared" si="105"/>
        <v>391.37</v>
      </c>
      <c r="AH36" s="43">
        <f t="shared" si="106"/>
        <v>20762</v>
      </c>
      <c r="AI36" s="43">
        <f t="shared" si="107"/>
        <v>960.43</v>
      </c>
      <c r="AJ36" s="45">
        <f t="shared" si="108"/>
        <v>1351.8</v>
      </c>
      <c r="AK36" s="43" t="s">
        <v>170</v>
      </c>
    </row>
    <row r="37" spans="1:37" ht="20.25" customHeight="1">
      <c r="A37" s="42" t="s">
        <v>54</v>
      </c>
      <c r="B37" s="42" t="s">
        <v>27</v>
      </c>
      <c r="C37" s="55">
        <v>1446376</v>
      </c>
      <c r="D37" s="56">
        <v>6477.11</v>
      </c>
      <c r="E37" s="55">
        <v>28327</v>
      </c>
      <c r="F37" s="56">
        <v>1158.3499999999999</v>
      </c>
      <c r="G37" s="55">
        <v>1446385</v>
      </c>
      <c r="H37" s="56">
        <v>6477.18</v>
      </c>
      <c r="I37" s="55">
        <v>28330</v>
      </c>
      <c r="J37" s="56">
        <v>1158.4100000000001</v>
      </c>
      <c r="K37" s="43"/>
      <c r="L37" s="57">
        <f t="shared" ref="L37:O37" si="118">SUM(C37+G37)</f>
        <v>2892761</v>
      </c>
      <c r="M37" s="58">
        <f t="shared" si="118"/>
        <v>12954.29</v>
      </c>
      <c r="N37" s="57">
        <f t="shared" si="118"/>
        <v>56657</v>
      </c>
      <c r="O37" s="58">
        <f t="shared" si="118"/>
        <v>2316.7600000000002</v>
      </c>
      <c r="P37" s="45">
        <f t="shared" si="1"/>
        <v>15271.050000000001</v>
      </c>
      <c r="Q37" s="44">
        <v>2592158</v>
      </c>
      <c r="R37" s="45">
        <v>11494.83</v>
      </c>
      <c r="S37" s="59">
        <f t="shared" ref="S37:T37" si="119">Q37-L37</f>
        <v>-300603</v>
      </c>
      <c r="T37" s="60">
        <f t="shared" si="119"/>
        <v>-1459.4600000000009</v>
      </c>
      <c r="U37" s="44">
        <v>70052</v>
      </c>
      <c r="V37" s="45">
        <v>2864.43</v>
      </c>
      <c r="W37" s="44">
        <f t="shared" ref="W37:X37" si="120">U37-N37</f>
        <v>13395</v>
      </c>
      <c r="X37" s="60">
        <f t="shared" si="120"/>
        <v>547.66999999999962</v>
      </c>
      <c r="Y37" s="60">
        <f t="shared" si="4"/>
        <v>-911.79000000000133</v>
      </c>
      <c r="Z37" s="60"/>
      <c r="AA37" s="43">
        <v>2892753</v>
      </c>
      <c r="AB37" s="43">
        <v>12599.03</v>
      </c>
      <c r="AC37" s="43">
        <v>56657</v>
      </c>
      <c r="AD37" s="43">
        <v>2253.83</v>
      </c>
      <c r="AE37" s="43"/>
      <c r="AF37" s="43">
        <f t="shared" si="104"/>
        <v>1446377</v>
      </c>
      <c r="AG37" s="45">
        <f t="shared" si="105"/>
        <v>6475.9</v>
      </c>
      <c r="AH37" s="43">
        <f t="shared" si="106"/>
        <v>28329</v>
      </c>
      <c r="AI37" s="43">
        <f t="shared" si="107"/>
        <v>1158.47</v>
      </c>
      <c r="AJ37" s="45">
        <f t="shared" si="108"/>
        <v>7634.37</v>
      </c>
      <c r="AK37" s="43"/>
    </row>
    <row r="38" spans="1:37" ht="20.25" customHeight="1">
      <c r="A38" s="42" t="s">
        <v>54</v>
      </c>
      <c r="B38" s="42" t="s">
        <v>30</v>
      </c>
      <c r="C38" s="55">
        <v>1446376</v>
      </c>
      <c r="D38" s="56">
        <v>6314.88</v>
      </c>
      <c r="E38" s="55">
        <v>28327</v>
      </c>
      <c r="F38" s="56">
        <v>1043.6199999999999</v>
      </c>
      <c r="G38" s="55">
        <v>1446385</v>
      </c>
      <c r="H38" s="56">
        <v>6314.94</v>
      </c>
      <c r="I38" s="55">
        <v>28330</v>
      </c>
      <c r="J38" s="56">
        <v>1043.68</v>
      </c>
      <c r="K38" s="43"/>
      <c r="L38" s="57">
        <f t="shared" ref="L38:O38" si="121">SUM(C38+G38)</f>
        <v>2892761</v>
      </c>
      <c r="M38" s="58">
        <f t="shared" si="121"/>
        <v>12629.82</v>
      </c>
      <c r="N38" s="57">
        <f t="shared" si="121"/>
        <v>56657</v>
      </c>
      <c r="O38" s="58">
        <f t="shared" si="121"/>
        <v>2087.3000000000002</v>
      </c>
      <c r="P38" s="45">
        <f t="shared" si="1"/>
        <v>14717.119999999999</v>
      </c>
      <c r="Q38" s="43">
        <v>2592158</v>
      </c>
      <c r="R38" s="43">
        <v>11239.88</v>
      </c>
      <c r="S38" s="59">
        <f t="shared" ref="S38:T38" si="122">Q38-L38</f>
        <v>-300603</v>
      </c>
      <c r="T38" s="60">
        <f t="shared" si="122"/>
        <v>-1389.9400000000005</v>
      </c>
      <c r="U38" s="43">
        <v>70052</v>
      </c>
      <c r="V38" s="43">
        <v>2580.7199999999998</v>
      </c>
      <c r="W38" s="59">
        <f t="shared" ref="W38:X38" si="123">U38-N38</f>
        <v>13395</v>
      </c>
      <c r="X38" s="60">
        <f t="shared" si="123"/>
        <v>493.41999999999962</v>
      </c>
      <c r="Y38" s="60">
        <f t="shared" si="4"/>
        <v>-896.52000000000089</v>
      </c>
      <c r="Z38" s="60"/>
      <c r="AA38" s="43">
        <v>2892753</v>
      </c>
      <c r="AB38" s="43">
        <v>12283.25</v>
      </c>
      <c r="AC38" s="43">
        <v>56657</v>
      </c>
      <c r="AD38" s="43">
        <v>2030.58</v>
      </c>
      <c r="AE38" s="43"/>
      <c r="AF38" s="43">
        <f t="shared" si="104"/>
        <v>1446377</v>
      </c>
      <c r="AG38" s="45">
        <f t="shared" si="105"/>
        <v>6313.59</v>
      </c>
      <c r="AH38" s="43">
        <f t="shared" si="106"/>
        <v>28329</v>
      </c>
      <c r="AI38" s="43">
        <f t="shared" si="107"/>
        <v>1043.72</v>
      </c>
      <c r="AJ38" s="45">
        <f t="shared" si="108"/>
        <v>7357.31</v>
      </c>
      <c r="AK38" s="43"/>
    </row>
    <row r="39" spans="1:37" ht="20.25" customHeight="1">
      <c r="A39" s="42" t="s">
        <v>55</v>
      </c>
      <c r="B39" s="42" t="s">
        <v>27</v>
      </c>
      <c r="C39" s="55">
        <v>155575</v>
      </c>
      <c r="D39" s="56">
        <v>531.04</v>
      </c>
      <c r="E39" s="55">
        <v>55604</v>
      </c>
      <c r="F39" s="56">
        <v>2953.72</v>
      </c>
      <c r="G39" s="55">
        <v>155578</v>
      </c>
      <c r="H39" s="56">
        <v>531.07000000000005</v>
      </c>
      <c r="I39" s="55">
        <v>55608</v>
      </c>
      <c r="J39" s="56">
        <v>2953.88</v>
      </c>
      <c r="K39" s="43"/>
      <c r="L39" s="57">
        <f t="shared" ref="L39:O39" si="124">SUM(C39+G39)</f>
        <v>311153</v>
      </c>
      <c r="M39" s="58">
        <f t="shared" si="124"/>
        <v>1062.1100000000001</v>
      </c>
      <c r="N39" s="57">
        <f t="shared" si="124"/>
        <v>111212</v>
      </c>
      <c r="O39" s="58">
        <f t="shared" si="124"/>
        <v>5907.6</v>
      </c>
      <c r="P39" s="45">
        <f t="shared" si="1"/>
        <v>6969.7100000000009</v>
      </c>
      <c r="Q39" s="44">
        <v>314856</v>
      </c>
      <c r="R39" s="45">
        <v>1074.26</v>
      </c>
      <c r="S39" s="59">
        <f t="shared" ref="S39:T39" si="125">Q39-L39</f>
        <v>3703</v>
      </c>
      <c r="T39" s="60">
        <f t="shared" si="125"/>
        <v>12.149999999999864</v>
      </c>
      <c r="U39" s="44">
        <v>138566</v>
      </c>
      <c r="V39" s="45">
        <v>7359.9</v>
      </c>
      <c r="W39" s="44">
        <f t="shared" ref="W39:X39" si="126">U39-N39</f>
        <v>27354</v>
      </c>
      <c r="X39" s="60">
        <f t="shared" si="126"/>
        <v>1452.2999999999993</v>
      </c>
      <c r="Y39" s="60">
        <f t="shared" si="4"/>
        <v>1464.4499999999991</v>
      </c>
      <c r="Z39" s="60"/>
      <c r="AA39" s="43">
        <v>311149</v>
      </c>
      <c r="AB39" s="43">
        <v>1033.95</v>
      </c>
      <c r="AC39" s="43">
        <v>111211</v>
      </c>
      <c r="AD39" s="43">
        <v>5746.15</v>
      </c>
      <c r="AE39" s="43"/>
      <c r="AF39" s="43">
        <f t="shared" si="104"/>
        <v>155575</v>
      </c>
      <c r="AG39" s="45">
        <f t="shared" si="105"/>
        <v>531.45000000000005</v>
      </c>
      <c r="AH39" s="43">
        <f t="shared" si="106"/>
        <v>55606</v>
      </c>
      <c r="AI39" s="43">
        <f t="shared" si="107"/>
        <v>2953.52</v>
      </c>
      <c r="AJ39" s="45">
        <f t="shared" si="108"/>
        <v>3484.9700000000003</v>
      </c>
      <c r="AK39" s="43"/>
    </row>
    <row r="40" spans="1:37" ht="20.25" customHeight="1">
      <c r="A40" s="42" t="s">
        <v>55</v>
      </c>
      <c r="B40" s="42" t="s">
        <v>35</v>
      </c>
      <c r="C40" s="55">
        <v>155575</v>
      </c>
      <c r="D40" s="56">
        <v>528.96</v>
      </c>
      <c r="E40" s="55">
        <v>55604</v>
      </c>
      <c r="F40" s="56">
        <v>2660.53</v>
      </c>
      <c r="G40" s="55">
        <v>155578</v>
      </c>
      <c r="H40" s="56">
        <v>528.99</v>
      </c>
      <c r="I40" s="55">
        <v>55608</v>
      </c>
      <c r="J40" s="56">
        <v>2660.67</v>
      </c>
      <c r="K40" s="43"/>
      <c r="L40" s="57">
        <f t="shared" ref="L40:O40" si="127">SUM(C40+G40)</f>
        <v>311153</v>
      </c>
      <c r="M40" s="58">
        <f t="shared" si="127"/>
        <v>1057.95</v>
      </c>
      <c r="N40" s="57">
        <f t="shared" si="127"/>
        <v>111212</v>
      </c>
      <c r="O40" s="58">
        <f t="shared" si="127"/>
        <v>5321.2000000000007</v>
      </c>
      <c r="P40" s="45">
        <f t="shared" si="1"/>
        <v>6379.1500000000005</v>
      </c>
      <c r="Q40" s="43">
        <v>314856</v>
      </c>
      <c r="R40" s="43">
        <v>1070.51</v>
      </c>
      <c r="S40" s="59">
        <f t="shared" ref="S40:T40" si="128">Q40-L40</f>
        <v>3703</v>
      </c>
      <c r="T40" s="60">
        <f t="shared" si="128"/>
        <v>12.559999999999945</v>
      </c>
      <c r="U40" s="43">
        <v>138566</v>
      </c>
      <c r="V40" s="43">
        <v>6629.47</v>
      </c>
      <c r="W40" s="59">
        <f t="shared" ref="W40:X40" si="129">U40-N40</f>
        <v>27354</v>
      </c>
      <c r="X40" s="60">
        <f t="shared" si="129"/>
        <v>1308.2699999999995</v>
      </c>
      <c r="Y40" s="60">
        <f t="shared" si="4"/>
        <v>1320.8299999999995</v>
      </c>
      <c r="Z40" s="60"/>
      <c r="AA40" s="43">
        <v>311149</v>
      </c>
      <c r="AB40" s="43">
        <v>1029.95</v>
      </c>
      <c r="AC40" s="43">
        <v>111211</v>
      </c>
      <c r="AD40" s="43">
        <v>5176.46</v>
      </c>
      <c r="AE40" s="43"/>
      <c r="AF40" s="43">
        <f t="shared" si="104"/>
        <v>155575</v>
      </c>
      <c r="AG40" s="45">
        <f t="shared" si="105"/>
        <v>529.39</v>
      </c>
      <c r="AH40" s="43">
        <f t="shared" si="106"/>
        <v>55606</v>
      </c>
      <c r="AI40" s="43">
        <f t="shared" si="107"/>
        <v>2660.7</v>
      </c>
      <c r="AJ40" s="45">
        <f t="shared" si="108"/>
        <v>3190.0899999999997</v>
      </c>
      <c r="AK40" s="43"/>
    </row>
    <row r="41" spans="1:37" ht="20.25" customHeight="1">
      <c r="A41" s="42" t="s">
        <v>56</v>
      </c>
      <c r="B41" s="42" t="s">
        <v>27</v>
      </c>
      <c r="C41" s="55">
        <v>14248</v>
      </c>
      <c r="D41" s="56">
        <v>168.12</v>
      </c>
      <c r="E41" s="55">
        <v>2272</v>
      </c>
      <c r="F41" s="56">
        <v>214.55</v>
      </c>
      <c r="G41" s="55">
        <v>14248</v>
      </c>
      <c r="H41" s="56">
        <v>168.13</v>
      </c>
      <c r="I41" s="55">
        <v>2273</v>
      </c>
      <c r="J41" s="56">
        <v>214.59</v>
      </c>
      <c r="K41" s="43"/>
      <c r="L41" s="57">
        <f t="shared" ref="L41:O41" si="130">SUM(C41+G41)</f>
        <v>28496</v>
      </c>
      <c r="M41" s="58">
        <f t="shared" si="130"/>
        <v>336.25</v>
      </c>
      <c r="N41" s="57">
        <f t="shared" si="130"/>
        <v>4545</v>
      </c>
      <c r="O41" s="58">
        <f t="shared" si="130"/>
        <v>429.14</v>
      </c>
      <c r="P41" s="45">
        <f t="shared" si="1"/>
        <v>765.39</v>
      </c>
      <c r="Q41" s="44">
        <v>21722</v>
      </c>
      <c r="R41" s="45">
        <v>256.32</v>
      </c>
      <c r="S41" s="59">
        <f t="shared" ref="S41:T41" si="131">Q41-L41</f>
        <v>-6774</v>
      </c>
      <c r="T41" s="60">
        <f t="shared" si="131"/>
        <v>-79.930000000000007</v>
      </c>
      <c r="U41" s="44">
        <v>9397</v>
      </c>
      <c r="V41" s="45">
        <v>887.17</v>
      </c>
      <c r="W41" s="44">
        <f t="shared" ref="W41:X41" si="132">U41-N41</f>
        <v>4852</v>
      </c>
      <c r="X41" s="60">
        <f t="shared" si="132"/>
        <v>458.03</v>
      </c>
      <c r="Y41" s="60">
        <f t="shared" si="4"/>
        <v>378.09999999999997</v>
      </c>
      <c r="Z41" s="60"/>
      <c r="AA41" s="43">
        <v>28495</v>
      </c>
      <c r="AB41" s="43">
        <v>327.12</v>
      </c>
      <c r="AC41" s="43">
        <v>4545</v>
      </c>
      <c r="AD41" s="43">
        <v>417.41</v>
      </c>
      <c r="AE41" s="43"/>
      <c r="AF41" s="43">
        <f t="shared" si="104"/>
        <v>14248</v>
      </c>
      <c r="AG41" s="45">
        <f t="shared" si="105"/>
        <v>168.14</v>
      </c>
      <c r="AH41" s="43">
        <f t="shared" si="106"/>
        <v>2273</v>
      </c>
      <c r="AI41" s="43">
        <f t="shared" si="107"/>
        <v>214.55</v>
      </c>
      <c r="AJ41" s="45">
        <f t="shared" si="108"/>
        <v>382.69</v>
      </c>
      <c r="AK41" s="43"/>
    </row>
    <row r="42" spans="1:37" ht="20.25" customHeight="1">
      <c r="A42" s="42" t="s">
        <v>56</v>
      </c>
      <c r="B42" s="42" t="s">
        <v>52</v>
      </c>
      <c r="C42" s="55">
        <v>14248</v>
      </c>
      <c r="D42" s="56">
        <v>151.44999999999999</v>
      </c>
      <c r="E42" s="55">
        <v>2272</v>
      </c>
      <c r="F42" s="56">
        <v>193.3</v>
      </c>
      <c r="G42" s="55">
        <v>14248</v>
      </c>
      <c r="H42" s="56">
        <v>151.46</v>
      </c>
      <c r="I42" s="55">
        <v>2273</v>
      </c>
      <c r="J42" s="56">
        <v>193.34</v>
      </c>
      <c r="K42" s="43"/>
      <c r="L42" s="57">
        <f t="shared" ref="L42:O42" si="133">SUM(C42+G42)</f>
        <v>28496</v>
      </c>
      <c r="M42" s="58">
        <f t="shared" si="133"/>
        <v>302.90999999999997</v>
      </c>
      <c r="N42" s="57">
        <f t="shared" si="133"/>
        <v>4545</v>
      </c>
      <c r="O42" s="58">
        <f t="shared" si="133"/>
        <v>386.64</v>
      </c>
      <c r="P42" s="45">
        <f t="shared" si="1"/>
        <v>689.55</v>
      </c>
      <c r="Q42" s="43">
        <v>21722</v>
      </c>
      <c r="R42" s="43">
        <v>230.9</v>
      </c>
      <c r="S42" s="59">
        <f t="shared" ref="S42:T42" si="134">Q42-L42</f>
        <v>-6774</v>
      </c>
      <c r="T42" s="60">
        <f t="shared" si="134"/>
        <v>-72.009999999999962</v>
      </c>
      <c r="U42" s="43">
        <v>9397</v>
      </c>
      <c r="V42" s="43">
        <v>799.31</v>
      </c>
      <c r="W42" s="59">
        <f t="shared" ref="W42:X42" si="135">U42-N42</f>
        <v>4852</v>
      </c>
      <c r="X42" s="60">
        <f t="shared" si="135"/>
        <v>412.66999999999996</v>
      </c>
      <c r="Y42" s="60">
        <f t="shared" si="4"/>
        <v>340.65999999999997</v>
      </c>
      <c r="Z42" s="60"/>
      <c r="AA42" s="43">
        <v>28495</v>
      </c>
      <c r="AB42" s="43">
        <v>294.64</v>
      </c>
      <c r="AC42" s="43">
        <v>4545</v>
      </c>
      <c r="AD42" s="43">
        <v>376.05</v>
      </c>
      <c r="AE42" s="43"/>
      <c r="AF42" s="43">
        <f t="shared" si="104"/>
        <v>14248</v>
      </c>
      <c r="AG42" s="45">
        <f t="shared" si="105"/>
        <v>151.44</v>
      </c>
      <c r="AH42" s="43">
        <f t="shared" si="106"/>
        <v>2273</v>
      </c>
      <c r="AI42" s="43">
        <f t="shared" si="107"/>
        <v>193.29</v>
      </c>
      <c r="AJ42" s="45">
        <f t="shared" si="108"/>
        <v>344.73</v>
      </c>
      <c r="AK42" s="43"/>
    </row>
    <row r="43" spans="1:37" ht="20.25" customHeight="1">
      <c r="A43" s="42" t="s">
        <v>57</v>
      </c>
      <c r="B43" s="42" t="s">
        <v>27</v>
      </c>
      <c r="C43" s="55">
        <v>182208</v>
      </c>
      <c r="D43" s="56">
        <v>715.4</v>
      </c>
      <c r="E43" s="55">
        <v>9421</v>
      </c>
      <c r="F43" s="56">
        <v>500.35</v>
      </c>
      <c r="G43" s="55">
        <v>182209</v>
      </c>
      <c r="H43" s="56">
        <v>715.41</v>
      </c>
      <c r="I43" s="55">
        <v>9421</v>
      </c>
      <c r="J43" s="56">
        <v>500.35</v>
      </c>
      <c r="K43" s="43"/>
      <c r="L43" s="57">
        <f t="shared" ref="L43:O43" si="136">SUM(C43+G43)</f>
        <v>364417</v>
      </c>
      <c r="M43" s="58">
        <f t="shared" si="136"/>
        <v>1430.81</v>
      </c>
      <c r="N43" s="57">
        <f t="shared" si="136"/>
        <v>18842</v>
      </c>
      <c r="O43" s="58">
        <f t="shared" si="136"/>
        <v>1000.7</v>
      </c>
      <c r="P43" s="45">
        <f t="shared" si="1"/>
        <v>2431.5100000000002</v>
      </c>
      <c r="Q43" s="44">
        <v>368365</v>
      </c>
      <c r="R43" s="45">
        <v>1468.8</v>
      </c>
      <c r="S43" s="59">
        <f t="shared" ref="S43:T43" si="137">Q43-L43</f>
        <v>3948</v>
      </c>
      <c r="T43" s="60">
        <f t="shared" si="137"/>
        <v>37.990000000000009</v>
      </c>
      <c r="U43" s="44">
        <v>26127</v>
      </c>
      <c r="V43" s="45">
        <v>1387.6</v>
      </c>
      <c r="W43" s="44">
        <f t="shared" ref="W43:X43" si="138">U43-N43</f>
        <v>7285</v>
      </c>
      <c r="X43" s="60">
        <f t="shared" si="138"/>
        <v>386.89999999999986</v>
      </c>
      <c r="Y43" s="60">
        <f t="shared" si="4"/>
        <v>424.88999999999987</v>
      </c>
      <c r="Z43" s="60"/>
      <c r="AA43" s="43">
        <v>364415</v>
      </c>
      <c r="AB43" s="43">
        <v>1392.47</v>
      </c>
      <c r="AC43" s="43">
        <v>18842</v>
      </c>
      <c r="AD43" s="43">
        <v>973.38</v>
      </c>
      <c r="AE43" s="43"/>
      <c r="AF43" s="43">
        <f t="shared" si="104"/>
        <v>182208</v>
      </c>
      <c r="AG43" s="45">
        <f t="shared" si="105"/>
        <v>715.73</v>
      </c>
      <c r="AH43" s="43">
        <f t="shared" si="106"/>
        <v>9421</v>
      </c>
      <c r="AI43" s="43">
        <f t="shared" si="107"/>
        <v>500.32</v>
      </c>
      <c r="AJ43" s="45">
        <f t="shared" si="108"/>
        <v>1216.05</v>
      </c>
      <c r="AK43" s="43"/>
    </row>
    <row r="44" spans="1:37" ht="20.25" customHeight="1">
      <c r="A44" s="42" t="s">
        <v>57</v>
      </c>
      <c r="B44" s="42" t="s">
        <v>35</v>
      </c>
      <c r="C44" s="55">
        <v>182208</v>
      </c>
      <c r="D44" s="56">
        <v>675.14</v>
      </c>
      <c r="E44" s="55">
        <v>9421</v>
      </c>
      <c r="F44" s="56">
        <v>450.7</v>
      </c>
      <c r="G44" s="55">
        <v>182209</v>
      </c>
      <c r="H44" s="56">
        <v>675.14</v>
      </c>
      <c r="I44" s="55">
        <v>9421</v>
      </c>
      <c r="J44" s="56">
        <v>450.7</v>
      </c>
      <c r="K44" s="43"/>
      <c r="L44" s="57">
        <f t="shared" ref="L44:O44" si="139">SUM(C44+G44)</f>
        <v>364417</v>
      </c>
      <c r="M44" s="58">
        <f t="shared" si="139"/>
        <v>1350.28</v>
      </c>
      <c r="N44" s="57">
        <f t="shared" si="139"/>
        <v>18842</v>
      </c>
      <c r="O44" s="58">
        <f t="shared" si="139"/>
        <v>901.4</v>
      </c>
      <c r="P44" s="45">
        <f t="shared" si="1"/>
        <v>2251.6799999999998</v>
      </c>
      <c r="Q44" s="43">
        <v>368365</v>
      </c>
      <c r="R44" s="43">
        <v>1377.96</v>
      </c>
      <c r="S44" s="59">
        <f t="shared" ref="S44:T44" si="140">Q44-L44</f>
        <v>3948</v>
      </c>
      <c r="T44" s="60">
        <f t="shared" si="140"/>
        <v>27.680000000000064</v>
      </c>
      <c r="U44" s="43">
        <v>26127</v>
      </c>
      <c r="V44" s="43">
        <v>1249.92</v>
      </c>
      <c r="W44" s="59">
        <f t="shared" ref="W44:X44" si="141">U44-N44</f>
        <v>7285</v>
      </c>
      <c r="X44" s="60">
        <f t="shared" si="141"/>
        <v>348.5200000000001</v>
      </c>
      <c r="Y44" s="60">
        <f t="shared" si="4"/>
        <v>376.20000000000016</v>
      </c>
      <c r="Z44" s="60"/>
      <c r="AA44" s="43">
        <v>364415</v>
      </c>
      <c r="AB44" s="43">
        <v>1314.41</v>
      </c>
      <c r="AC44" s="43">
        <v>18842</v>
      </c>
      <c r="AD44" s="43">
        <v>876.91</v>
      </c>
      <c r="AE44" s="43"/>
      <c r="AF44" s="43">
        <f t="shared" si="104"/>
        <v>182208</v>
      </c>
      <c r="AG44" s="45">
        <f t="shared" si="105"/>
        <v>675.61</v>
      </c>
      <c r="AH44" s="43">
        <f t="shared" si="106"/>
        <v>9421</v>
      </c>
      <c r="AI44" s="43">
        <f t="shared" si="107"/>
        <v>450.73</v>
      </c>
      <c r="AJ44" s="45">
        <f t="shared" si="108"/>
        <v>1126.3400000000001</v>
      </c>
      <c r="AK44" s="43"/>
    </row>
    <row r="45" spans="1:37" ht="20.25" customHeight="1">
      <c r="A45" s="42" t="s">
        <v>138</v>
      </c>
      <c r="B45" s="42" t="s">
        <v>27</v>
      </c>
      <c r="C45" s="55">
        <v>1033669</v>
      </c>
      <c r="D45" s="56">
        <v>11951.13</v>
      </c>
      <c r="E45" s="55">
        <v>37731</v>
      </c>
      <c r="F45" s="56">
        <v>3370.67</v>
      </c>
      <c r="G45" s="55">
        <v>1033687</v>
      </c>
      <c r="H45" s="56">
        <v>11951.34</v>
      </c>
      <c r="I45" s="55">
        <v>37736</v>
      </c>
      <c r="J45" s="56">
        <v>3371.22</v>
      </c>
      <c r="K45" s="43"/>
      <c r="L45" s="57">
        <f t="shared" ref="L45:O45" si="142">SUM(C45+G45)</f>
        <v>2067356</v>
      </c>
      <c r="M45" s="58">
        <f t="shared" si="142"/>
        <v>23902.47</v>
      </c>
      <c r="N45" s="57">
        <f t="shared" si="142"/>
        <v>75467</v>
      </c>
      <c r="O45" s="58">
        <f t="shared" si="142"/>
        <v>6741.8899999999994</v>
      </c>
      <c r="P45" s="45">
        <f t="shared" si="1"/>
        <v>30644.36</v>
      </c>
      <c r="Q45" s="44">
        <v>1879392</v>
      </c>
      <c r="R45" s="45">
        <v>22117.89</v>
      </c>
      <c r="S45" s="59">
        <f t="shared" ref="S45:T45" si="143">Q45-L45</f>
        <v>-187964</v>
      </c>
      <c r="T45" s="60">
        <f t="shared" si="143"/>
        <v>-1784.5800000000017</v>
      </c>
      <c r="U45" s="44">
        <v>66220</v>
      </c>
      <c r="V45" s="45">
        <v>5955.29</v>
      </c>
      <c r="W45" s="44">
        <f t="shared" ref="W45:X45" si="144">U45-N45</f>
        <v>-9247</v>
      </c>
      <c r="X45" s="60">
        <f t="shared" si="144"/>
        <v>-786.59999999999945</v>
      </c>
      <c r="Y45" s="60">
        <f t="shared" si="4"/>
        <v>-2571.1800000000012</v>
      </c>
      <c r="Z45" s="60"/>
      <c r="AA45" s="43">
        <v>2067341</v>
      </c>
      <c r="AB45" s="43">
        <v>23248.58</v>
      </c>
      <c r="AC45" s="43">
        <v>75463</v>
      </c>
      <c r="AD45" s="43">
        <v>6557.41</v>
      </c>
      <c r="AE45" s="43"/>
      <c r="AF45" s="43">
        <f t="shared" si="104"/>
        <v>1033671</v>
      </c>
      <c r="AG45" s="45">
        <f t="shared" si="105"/>
        <v>11949.77</v>
      </c>
      <c r="AH45" s="43">
        <f t="shared" si="106"/>
        <v>37732</v>
      </c>
      <c r="AI45" s="43">
        <f t="shared" si="107"/>
        <v>3370.51</v>
      </c>
      <c r="AJ45" s="45">
        <f t="shared" si="108"/>
        <v>15320.28</v>
      </c>
      <c r="AK45" s="43"/>
    </row>
    <row r="46" spans="1:37" ht="20.25" customHeight="1">
      <c r="A46" s="42" t="s">
        <v>138</v>
      </c>
      <c r="B46" s="42" t="s">
        <v>30</v>
      </c>
      <c r="C46" s="55">
        <v>1033669</v>
      </c>
      <c r="D46" s="56">
        <v>9586.93</v>
      </c>
      <c r="E46" s="55">
        <v>37731</v>
      </c>
      <c r="F46" s="56">
        <v>2748.52</v>
      </c>
      <c r="G46" s="55">
        <v>1033687</v>
      </c>
      <c r="H46" s="56">
        <v>9587.1</v>
      </c>
      <c r="I46" s="55">
        <v>37736</v>
      </c>
      <c r="J46" s="56">
        <v>2748.97</v>
      </c>
      <c r="K46" s="43"/>
      <c r="L46" s="57">
        <f t="shared" ref="L46:O46" si="145">SUM(C46+G46)</f>
        <v>2067356</v>
      </c>
      <c r="M46" s="58">
        <f t="shared" si="145"/>
        <v>19174.03</v>
      </c>
      <c r="N46" s="57">
        <f t="shared" si="145"/>
        <v>75467</v>
      </c>
      <c r="O46" s="58">
        <f t="shared" si="145"/>
        <v>5497.49</v>
      </c>
      <c r="P46" s="45">
        <f t="shared" si="1"/>
        <v>24671.519999999997</v>
      </c>
      <c r="Q46" s="43">
        <v>1879392</v>
      </c>
      <c r="R46" s="43">
        <v>17744.53</v>
      </c>
      <c r="S46" s="59">
        <f t="shared" ref="S46:T46" si="146">Q46-L46</f>
        <v>-187964</v>
      </c>
      <c r="T46" s="60">
        <f t="shared" si="146"/>
        <v>-1429.5</v>
      </c>
      <c r="U46" s="43">
        <v>66220</v>
      </c>
      <c r="V46" s="43">
        <v>4861.42</v>
      </c>
      <c r="W46" s="59">
        <f t="shared" ref="W46:X46" si="147">U46-N46</f>
        <v>-9247</v>
      </c>
      <c r="X46" s="60">
        <f t="shared" si="147"/>
        <v>-636.06999999999971</v>
      </c>
      <c r="Y46" s="60">
        <f t="shared" si="4"/>
        <v>-2065.5699999999997</v>
      </c>
      <c r="Z46" s="60"/>
      <c r="AA46" s="43">
        <v>2067341</v>
      </c>
      <c r="AB46" s="43">
        <v>18650.91</v>
      </c>
      <c r="AC46" s="43">
        <v>75463</v>
      </c>
      <c r="AD46" s="43">
        <v>5347.11</v>
      </c>
      <c r="AE46" s="43"/>
      <c r="AF46" s="43">
        <f t="shared" si="104"/>
        <v>1033671</v>
      </c>
      <c r="AG46" s="45">
        <f t="shared" si="105"/>
        <v>9586.57</v>
      </c>
      <c r="AH46" s="43">
        <f t="shared" si="106"/>
        <v>37732</v>
      </c>
      <c r="AI46" s="43">
        <f t="shared" si="107"/>
        <v>2748.41</v>
      </c>
      <c r="AJ46" s="45">
        <f t="shared" si="108"/>
        <v>12334.98</v>
      </c>
      <c r="AK46" s="43"/>
    </row>
    <row r="47" spans="1:37" ht="20.25" customHeight="1">
      <c r="A47" s="42" t="s">
        <v>65</v>
      </c>
      <c r="B47" s="42" t="s">
        <v>27</v>
      </c>
      <c r="C47" s="55">
        <v>1519041</v>
      </c>
      <c r="D47" s="56">
        <v>7187.83</v>
      </c>
      <c r="E47" s="55">
        <v>182239</v>
      </c>
      <c r="F47" s="56">
        <v>10668.18</v>
      </c>
      <c r="G47" s="55">
        <v>1519068</v>
      </c>
      <c r="H47" s="56">
        <v>7187.99</v>
      </c>
      <c r="I47" s="55">
        <v>182247</v>
      </c>
      <c r="J47" s="56">
        <v>10668.74</v>
      </c>
      <c r="K47" s="43"/>
      <c r="L47" s="57">
        <f t="shared" ref="L47:O47" si="148">SUM(C47+G47)</f>
        <v>3038109</v>
      </c>
      <c r="M47" s="58">
        <f t="shared" si="148"/>
        <v>14375.82</v>
      </c>
      <c r="N47" s="57">
        <f t="shared" si="148"/>
        <v>364486</v>
      </c>
      <c r="O47" s="58">
        <f t="shared" si="148"/>
        <v>21336.92</v>
      </c>
      <c r="P47" s="45">
        <f t="shared" si="1"/>
        <v>35712.74</v>
      </c>
      <c r="Q47" s="44">
        <v>2711677</v>
      </c>
      <c r="R47" s="45">
        <v>12665.49</v>
      </c>
      <c r="S47" s="59">
        <f t="shared" ref="S47:T47" si="149">Q47-L47</f>
        <v>-326432</v>
      </c>
      <c r="T47" s="60">
        <f t="shared" si="149"/>
        <v>-1710.33</v>
      </c>
      <c r="U47" s="44">
        <v>404104</v>
      </c>
      <c r="V47" s="45">
        <v>23656.25</v>
      </c>
      <c r="W47" s="44">
        <f t="shared" ref="W47:X47" si="150">U47-N47</f>
        <v>39618</v>
      </c>
      <c r="X47" s="60">
        <f t="shared" si="150"/>
        <v>2319.3300000000017</v>
      </c>
      <c r="Y47" s="60">
        <f t="shared" si="4"/>
        <v>609.00000000000182</v>
      </c>
      <c r="Z47" s="60"/>
      <c r="AA47" s="43">
        <v>3038079</v>
      </c>
      <c r="AB47" s="43">
        <v>13076.36</v>
      </c>
      <c r="AC47" s="43">
        <v>364475</v>
      </c>
      <c r="AD47" s="43">
        <v>19397.38</v>
      </c>
      <c r="AE47" s="43"/>
      <c r="AF47" s="43">
        <f t="shared" si="104"/>
        <v>1519040</v>
      </c>
      <c r="AG47" s="45">
        <f t="shared" ref="AG47:AG48" si="151">ROUND(AB47*1.1/2,2)</f>
        <v>7192</v>
      </c>
      <c r="AH47" s="43">
        <f t="shared" si="106"/>
        <v>182238</v>
      </c>
      <c r="AI47" s="45">
        <f t="shared" ref="AI47:AI48" si="152">ROUND(AD47*1.1/2,2)</f>
        <v>10668.56</v>
      </c>
      <c r="AJ47" s="45">
        <f t="shared" si="108"/>
        <v>17860.559999999998</v>
      </c>
      <c r="AK47" s="43"/>
    </row>
    <row r="48" spans="1:37" ht="20.25" customHeight="1">
      <c r="A48" s="42" t="s">
        <v>65</v>
      </c>
      <c r="B48" s="42" t="s">
        <v>60</v>
      </c>
      <c r="C48" s="55">
        <v>1519041</v>
      </c>
      <c r="D48" s="56">
        <v>7187.83</v>
      </c>
      <c r="E48" s="55">
        <v>182239</v>
      </c>
      <c r="F48" s="56">
        <v>9609.3799999999992</v>
      </c>
      <c r="G48" s="55">
        <v>1519068</v>
      </c>
      <c r="H48" s="56">
        <v>7187.99</v>
      </c>
      <c r="I48" s="55">
        <v>182247</v>
      </c>
      <c r="J48" s="56">
        <v>9609.8799999999992</v>
      </c>
      <c r="K48" s="43"/>
      <c r="L48" s="57">
        <f t="shared" ref="L48:O48" si="153">SUM(C48+G48)</f>
        <v>3038109</v>
      </c>
      <c r="M48" s="58">
        <f t="shared" si="153"/>
        <v>14375.82</v>
      </c>
      <c r="N48" s="57">
        <f t="shared" si="153"/>
        <v>364486</v>
      </c>
      <c r="O48" s="58">
        <f t="shared" si="153"/>
        <v>19219.259999999998</v>
      </c>
      <c r="P48" s="45">
        <f t="shared" si="1"/>
        <v>33595.08</v>
      </c>
      <c r="Q48" s="43">
        <v>2711677</v>
      </c>
      <c r="R48" s="43">
        <v>12665.49</v>
      </c>
      <c r="S48" s="59">
        <f t="shared" ref="S48:T48" si="154">Q48-L48</f>
        <v>-326432</v>
      </c>
      <c r="T48" s="60">
        <f t="shared" si="154"/>
        <v>-1710.33</v>
      </c>
      <c r="U48" s="43">
        <v>404104</v>
      </c>
      <c r="V48" s="43">
        <v>21308.400000000001</v>
      </c>
      <c r="W48" s="59">
        <f t="shared" ref="W48:X48" si="155">U48-N48</f>
        <v>39618</v>
      </c>
      <c r="X48" s="60">
        <f t="shared" si="155"/>
        <v>2089.1400000000031</v>
      </c>
      <c r="Y48" s="60">
        <f t="shared" si="4"/>
        <v>378.81000000000313</v>
      </c>
      <c r="Z48" s="60"/>
      <c r="AA48" s="43">
        <v>3038079</v>
      </c>
      <c r="AB48" s="43">
        <v>13076.36</v>
      </c>
      <c r="AC48" s="43">
        <v>364475</v>
      </c>
      <c r="AD48" s="43">
        <v>17472.939999999999</v>
      </c>
      <c r="AE48" s="43"/>
      <c r="AF48" s="43">
        <f t="shared" si="104"/>
        <v>1519040</v>
      </c>
      <c r="AG48" s="45">
        <f t="shared" si="151"/>
        <v>7192</v>
      </c>
      <c r="AH48" s="43">
        <f t="shared" si="106"/>
        <v>182238</v>
      </c>
      <c r="AI48" s="45">
        <f t="shared" si="152"/>
        <v>9610.1200000000008</v>
      </c>
      <c r="AJ48" s="45">
        <f t="shared" si="108"/>
        <v>16802.120000000003</v>
      </c>
      <c r="AK48" s="43"/>
    </row>
    <row r="49" spans="1:37" ht="20.25" customHeight="1">
      <c r="A49" s="42" t="s">
        <v>171</v>
      </c>
      <c r="B49" s="42" t="s">
        <v>172</v>
      </c>
      <c r="C49" s="55">
        <v>0</v>
      </c>
      <c r="D49" s="56">
        <v>0</v>
      </c>
      <c r="E49" s="55">
        <v>0</v>
      </c>
      <c r="F49" s="56">
        <v>0</v>
      </c>
      <c r="G49" s="55">
        <v>0</v>
      </c>
      <c r="H49" s="56">
        <v>0</v>
      </c>
      <c r="I49" s="55">
        <v>0</v>
      </c>
      <c r="J49" s="56">
        <v>0</v>
      </c>
      <c r="K49" s="43"/>
      <c r="L49" s="57">
        <f t="shared" ref="L49:O49" si="156">SUM(C49+G49)</f>
        <v>0</v>
      </c>
      <c r="M49" s="58">
        <f t="shared" si="156"/>
        <v>0</v>
      </c>
      <c r="N49" s="57">
        <f t="shared" si="156"/>
        <v>0</v>
      </c>
      <c r="O49" s="58">
        <f t="shared" si="156"/>
        <v>0</v>
      </c>
      <c r="P49" s="45">
        <f t="shared" si="1"/>
        <v>0</v>
      </c>
      <c r="Q49" s="44">
        <v>76681</v>
      </c>
      <c r="R49" s="45">
        <v>324.77999999999997</v>
      </c>
      <c r="S49" s="59">
        <f t="shared" ref="S49:T49" si="157">Q49-L49</f>
        <v>76681</v>
      </c>
      <c r="T49" s="60">
        <f t="shared" si="157"/>
        <v>324.77999999999997</v>
      </c>
      <c r="U49" s="44">
        <v>16467</v>
      </c>
      <c r="V49" s="45">
        <v>876.25</v>
      </c>
      <c r="W49" s="44">
        <f t="shared" ref="W49:X49" si="158">U49-N49</f>
        <v>16467</v>
      </c>
      <c r="X49" s="60">
        <f t="shared" si="158"/>
        <v>876.25</v>
      </c>
      <c r="Y49" s="60">
        <f t="shared" si="4"/>
        <v>1201.03</v>
      </c>
      <c r="Z49" s="60"/>
      <c r="AA49" s="43">
        <v>2533733</v>
      </c>
      <c r="AB49" s="43">
        <v>10652.36</v>
      </c>
      <c r="AC49" s="43">
        <v>182866</v>
      </c>
      <c r="AD49" s="43">
        <v>9500.0400000000009</v>
      </c>
      <c r="AE49" s="43"/>
      <c r="AF49" s="43">
        <f t="shared" si="104"/>
        <v>1266867</v>
      </c>
      <c r="AG49" s="45">
        <f t="shared" ref="AG49:AG84" si="159">ROUND(AB49*1.028/2,2)</f>
        <v>5475.31</v>
      </c>
      <c r="AH49" s="43">
        <f t="shared" si="106"/>
        <v>91433</v>
      </c>
      <c r="AI49" s="43">
        <f t="shared" ref="AI49:AI84" si="160">ROUND(AD49*1.028/2,2)</f>
        <v>4883.0200000000004</v>
      </c>
      <c r="AJ49" s="45">
        <f t="shared" si="108"/>
        <v>10358.330000000002</v>
      </c>
      <c r="AK49" s="43"/>
    </row>
    <row r="50" spans="1:37" ht="20.25" customHeight="1">
      <c r="A50" s="42" t="s">
        <v>171</v>
      </c>
      <c r="B50" s="42" t="s">
        <v>173</v>
      </c>
      <c r="C50" s="55">
        <v>0</v>
      </c>
      <c r="D50" s="56">
        <v>0</v>
      </c>
      <c r="E50" s="55">
        <v>0</v>
      </c>
      <c r="F50" s="56">
        <v>0</v>
      </c>
      <c r="G50" s="55">
        <v>0</v>
      </c>
      <c r="H50" s="56">
        <v>0</v>
      </c>
      <c r="I50" s="55">
        <v>0</v>
      </c>
      <c r="J50" s="56">
        <v>0</v>
      </c>
      <c r="K50" s="43"/>
      <c r="L50" s="57">
        <f t="shared" ref="L50:O50" si="161">SUM(C50+G50)</f>
        <v>0</v>
      </c>
      <c r="M50" s="58">
        <f t="shared" si="161"/>
        <v>0</v>
      </c>
      <c r="N50" s="57">
        <f t="shared" si="161"/>
        <v>0</v>
      </c>
      <c r="O50" s="58">
        <f t="shared" si="161"/>
        <v>0</v>
      </c>
      <c r="P50" s="45">
        <f t="shared" si="1"/>
        <v>0</v>
      </c>
      <c r="Q50" s="43">
        <v>76681</v>
      </c>
      <c r="R50" s="43">
        <v>320.76</v>
      </c>
      <c r="S50" s="59">
        <f t="shared" ref="S50:T50" si="162">Q50-L50</f>
        <v>76681</v>
      </c>
      <c r="T50" s="60">
        <f t="shared" si="162"/>
        <v>320.76</v>
      </c>
      <c r="U50" s="43">
        <v>16467</v>
      </c>
      <c r="V50" s="43">
        <v>787.79</v>
      </c>
      <c r="W50" s="59">
        <f t="shared" ref="W50:X50" si="163">U50-N50</f>
        <v>16467</v>
      </c>
      <c r="X50" s="60">
        <f t="shared" si="163"/>
        <v>787.79</v>
      </c>
      <c r="Y50" s="60">
        <f t="shared" si="4"/>
        <v>1108.55</v>
      </c>
      <c r="Z50" s="60"/>
      <c r="AA50" s="43">
        <v>2533733</v>
      </c>
      <c r="AB50" s="43">
        <v>10409.68</v>
      </c>
      <c r="AC50" s="43">
        <v>182866</v>
      </c>
      <c r="AD50" s="43">
        <v>8510.58</v>
      </c>
      <c r="AE50" s="43"/>
      <c r="AF50" s="43">
        <f t="shared" si="104"/>
        <v>1266867</v>
      </c>
      <c r="AG50" s="45">
        <f t="shared" si="159"/>
        <v>5350.58</v>
      </c>
      <c r="AH50" s="43">
        <f t="shared" si="106"/>
        <v>91433</v>
      </c>
      <c r="AI50" s="43">
        <f t="shared" si="160"/>
        <v>4374.4399999999996</v>
      </c>
      <c r="AJ50" s="45">
        <f t="shared" si="108"/>
        <v>9725.02</v>
      </c>
      <c r="AK50" s="43"/>
    </row>
    <row r="51" spans="1:37" ht="20.25" customHeight="1">
      <c r="A51" s="42" t="s">
        <v>174</v>
      </c>
      <c r="B51" s="42" t="s">
        <v>156</v>
      </c>
      <c r="C51" s="55">
        <v>1316230</v>
      </c>
      <c r="D51" s="56">
        <v>4581.07</v>
      </c>
      <c r="E51" s="55">
        <v>55571</v>
      </c>
      <c r="F51" s="56">
        <v>2397.11</v>
      </c>
      <c r="G51" s="55">
        <v>1316240</v>
      </c>
      <c r="H51" s="56">
        <v>4581.12</v>
      </c>
      <c r="I51" s="55">
        <v>55574</v>
      </c>
      <c r="J51" s="56">
        <v>2397.2199999999998</v>
      </c>
      <c r="K51" s="43"/>
      <c r="L51" s="57">
        <f t="shared" ref="L51:O51" si="164">SUM(C51+G51)</f>
        <v>2632470</v>
      </c>
      <c r="M51" s="58">
        <f t="shared" si="164"/>
        <v>9162.1899999999987</v>
      </c>
      <c r="N51" s="57">
        <f t="shared" si="164"/>
        <v>111145</v>
      </c>
      <c r="O51" s="58">
        <f t="shared" si="164"/>
        <v>4794.33</v>
      </c>
      <c r="P51" s="45">
        <f t="shared" si="1"/>
        <v>13956.519999999999</v>
      </c>
      <c r="Q51" s="44">
        <v>2215615</v>
      </c>
      <c r="R51" s="45">
        <v>7970.19</v>
      </c>
      <c r="S51" s="59">
        <f t="shared" ref="S51:T51" si="165">Q51-L51</f>
        <v>-416855</v>
      </c>
      <c r="T51" s="60">
        <f t="shared" si="165"/>
        <v>-1191.9999999999991</v>
      </c>
      <c r="U51" s="44">
        <v>146461</v>
      </c>
      <c r="V51" s="45">
        <v>6164.34</v>
      </c>
      <c r="W51" s="44">
        <f t="shared" ref="W51:X51" si="166">U51-N51</f>
        <v>35316</v>
      </c>
      <c r="X51" s="60">
        <f t="shared" si="166"/>
        <v>1370.0100000000002</v>
      </c>
      <c r="Y51" s="60">
        <f t="shared" si="4"/>
        <v>178.01000000000113</v>
      </c>
      <c r="Z51" s="60"/>
      <c r="AA51" s="43">
        <v>2533733</v>
      </c>
      <c r="AB51" s="43">
        <v>10652.36</v>
      </c>
      <c r="AC51" s="43">
        <v>182866</v>
      </c>
      <c r="AD51" s="43">
        <v>9500.0400000000009</v>
      </c>
      <c r="AE51" s="43"/>
      <c r="AF51" s="43">
        <f t="shared" si="104"/>
        <v>1266867</v>
      </c>
      <c r="AG51" s="45">
        <f t="shared" si="159"/>
        <v>5475.31</v>
      </c>
      <c r="AH51" s="43">
        <f t="shared" si="106"/>
        <v>91433</v>
      </c>
      <c r="AI51" s="43">
        <f t="shared" si="160"/>
        <v>4883.0200000000004</v>
      </c>
      <c r="AJ51" s="45">
        <f t="shared" si="108"/>
        <v>10358.330000000002</v>
      </c>
      <c r="AK51" s="43"/>
    </row>
    <row r="52" spans="1:37" ht="20.25" customHeight="1">
      <c r="A52" s="42" t="s">
        <v>174</v>
      </c>
      <c r="B52" s="42" t="s">
        <v>157</v>
      </c>
      <c r="C52" s="55">
        <v>1316230</v>
      </c>
      <c r="D52" s="56">
        <v>4471.34</v>
      </c>
      <c r="E52" s="55">
        <v>55572</v>
      </c>
      <c r="F52" s="56">
        <v>2129</v>
      </c>
      <c r="G52" s="55">
        <v>1316240</v>
      </c>
      <c r="H52" s="56">
        <v>4471.3900000000003</v>
      </c>
      <c r="I52" s="55">
        <v>55574</v>
      </c>
      <c r="J52" s="56">
        <v>2129.1</v>
      </c>
      <c r="K52" s="43"/>
      <c r="L52" s="57">
        <f t="shared" ref="L52:O52" si="167">SUM(C52+G52)</f>
        <v>2632470</v>
      </c>
      <c r="M52" s="58">
        <f t="shared" si="167"/>
        <v>8942.73</v>
      </c>
      <c r="N52" s="57">
        <f t="shared" si="167"/>
        <v>111146</v>
      </c>
      <c r="O52" s="58">
        <f t="shared" si="167"/>
        <v>4258.1000000000004</v>
      </c>
      <c r="P52" s="45">
        <f t="shared" si="1"/>
        <v>13200.83</v>
      </c>
      <c r="Q52" s="43">
        <v>2215615</v>
      </c>
      <c r="R52" s="43">
        <v>7684.42</v>
      </c>
      <c r="S52" s="59">
        <f t="shared" ref="S52:T52" si="168">Q52-L52</f>
        <v>-416855</v>
      </c>
      <c r="T52" s="60">
        <f t="shared" si="168"/>
        <v>-1258.3099999999995</v>
      </c>
      <c r="U52" s="43">
        <v>146461</v>
      </c>
      <c r="V52" s="43">
        <v>5505.78</v>
      </c>
      <c r="W52" s="59">
        <f t="shared" ref="W52:X52" si="169">U52-N52</f>
        <v>35315</v>
      </c>
      <c r="X52" s="60">
        <f t="shared" si="169"/>
        <v>1247.6799999999994</v>
      </c>
      <c r="Y52" s="60">
        <f t="shared" si="4"/>
        <v>-10.630000000000109</v>
      </c>
      <c r="Z52" s="60"/>
      <c r="AA52" s="43">
        <v>2533733</v>
      </c>
      <c r="AB52" s="43">
        <v>10409.68</v>
      </c>
      <c r="AC52" s="43">
        <v>182866</v>
      </c>
      <c r="AD52" s="43">
        <v>8510.58</v>
      </c>
      <c r="AE52" s="43"/>
      <c r="AF52" s="43">
        <f t="shared" si="104"/>
        <v>1266867</v>
      </c>
      <c r="AG52" s="45">
        <f t="shared" si="159"/>
        <v>5350.58</v>
      </c>
      <c r="AH52" s="43">
        <f t="shared" si="106"/>
        <v>91433</v>
      </c>
      <c r="AI52" s="43">
        <f t="shared" si="160"/>
        <v>4374.4399999999996</v>
      </c>
      <c r="AJ52" s="45">
        <f t="shared" si="108"/>
        <v>9725.02</v>
      </c>
      <c r="AK52" s="43"/>
    </row>
    <row r="53" spans="1:37" ht="20.25" customHeight="1">
      <c r="A53" s="42" t="s">
        <v>175</v>
      </c>
      <c r="B53" s="42" t="s">
        <v>172</v>
      </c>
      <c r="C53" s="55">
        <v>5132411</v>
      </c>
      <c r="D53" s="56">
        <v>20221.7</v>
      </c>
      <c r="E53" s="55">
        <v>74873</v>
      </c>
      <c r="F53" s="56">
        <v>4673.41</v>
      </c>
      <c r="G53" s="55">
        <v>0</v>
      </c>
      <c r="H53" s="56">
        <v>0</v>
      </c>
      <c r="I53" s="55">
        <v>0</v>
      </c>
      <c r="J53" s="56">
        <v>0</v>
      </c>
      <c r="K53" s="43"/>
      <c r="L53" s="57">
        <f t="shared" ref="L53:O53" si="170">SUM(C53+G53)</f>
        <v>5132411</v>
      </c>
      <c r="M53" s="58">
        <f t="shared" si="170"/>
        <v>20221.7</v>
      </c>
      <c r="N53" s="57">
        <f t="shared" si="170"/>
        <v>74873</v>
      </c>
      <c r="O53" s="58">
        <f t="shared" si="170"/>
        <v>4673.41</v>
      </c>
      <c r="P53" s="45">
        <f t="shared" si="1"/>
        <v>24895.11</v>
      </c>
      <c r="Q53" s="44">
        <v>4829801</v>
      </c>
      <c r="R53" s="45">
        <v>19029.419999999998</v>
      </c>
      <c r="S53" s="59">
        <f t="shared" ref="S53:T53" si="171">Q53-L53</f>
        <v>-302610</v>
      </c>
      <c r="T53" s="60">
        <f t="shared" si="171"/>
        <v>-1192.2800000000025</v>
      </c>
      <c r="U53" s="44">
        <v>101095</v>
      </c>
      <c r="V53" s="45">
        <v>6045.62</v>
      </c>
      <c r="W53" s="44">
        <f t="shared" ref="W53:X53" si="172">U53-N53</f>
        <v>26222</v>
      </c>
      <c r="X53" s="60">
        <f t="shared" si="172"/>
        <v>1372.21</v>
      </c>
      <c r="Y53" s="60">
        <f t="shared" si="4"/>
        <v>179.92999999999756</v>
      </c>
      <c r="Z53" s="60"/>
      <c r="AA53" s="43">
        <v>10264822</v>
      </c>
      <c r="AB53" s="43">
        <v>39314.26</v>
      </c>
      <c r="AC53" s="43">
        <v>149748</v>
      </c>
      <c r="AD53" s="43">
        <v>9091.83</v>
      </c>
      <c r="AE53" s="43"/>
      <c r="AF53" s="43">
        <f t="shared" si="104"/>
        <v>5132411</v>
      </c>
      <c r="AG53" s="45">
        <f t="shared" si="159"/>
        <v>20207.53</v>
      </c>
      <c r="AH53" s="43">
        <f t="shared" si="106"/>
        <v>74874</v>
      </c>
      <c r="AI53" s="43">
        <f t="shared" si="160"/>
        <v>4673.2</v>
      </c>
      <c r="AJ53" s="45">
        <f t="shared" si="108"/>
        <v>24880.73</v>
      </c>
      <c r="AK53" s="43"/>
    </row>
    <row r="54" spans="1:37" ht="20.25" customHeight="1">
      <c r="A54" s="42" t="s">
        <v>175</v>
      </c>
      <c r="B54" s="42" t="s">
        <v>176</v>
      </c>
      <c r="C54" s="55">
        <v>5132411</v>
      </c>
      <c r="D54" s="56">
        <v>20291.95</v>
      </c>
      <c r="E54" s="55">
        <v>74873</v>
      </c>
      <c r="F54" s="56">
        <v>4209.8999999999996</v>
      </c>
      <c r="G54" s="55">
        <v>0</v>
      </c>
      <c r="H54" s="56">
        <v>0</v>
      </c>
      <c r="I54" s="55">
        <v>0</v>
      </c>
      <c r="J54" s="56">
        <v>0</v>
      </c>
      <c r="K54" s="43"/>
      <c r="L54" s="57">
        <f t="shared" ref="L54:O54" si="173">SUM(C54+G54)</f>
        <v>5132411</v>
      </c>
      <c r="M54" s="58">
        <f t="shared" si="173"/>
        <v>20291.95</v>
      </c>
      <c r="N54" s="57">
        <f t="shared" si="173"/>
        <v>74873</v>
      </c>
      <c r="O54" s="58">
        <f t="shared" si="173"/>
        <v>4209.8999999999996</v>
      </c>
      <c r="P54" s="45">
        <f t="shared" si="1"/>
        <v>24501.85</v>
      </c>
      <c r="Q54" s="43">
        <v>4829801</v>
      </c>
      <c r="R54" s="43">
        <v>19220.349999999999</v>
      </c>
      <c r="S54" s="59">
        <f t="shared" ref="S54:T54" si="174">Q54-L54</f>
        <v>-302610</v>
      </c>
      <c r="T54" s="60">
        <f t="shared" si="174"/>
        <v>-1071.6000000000022</v>
      </c>
      <c r="U54" s="43">
        <v>101095</v>
      </c>
      <c r="V54" s="43">
        <v>5445.93</v>
      </c>
      <c r="W54" s="59">
        <f t="shared" ref="W54:X54" si="175">U54-N54</f>
        <v>26222</v>
      </c>
      <c r="X54" s="60">
        <f t="shared" si="175"/>
        <v>1236.0300000000007</v>
      </c>
      <c r="Y54" s="60">
        <f t="shared" si="4"/>
        <v>164.42999999999847</v>
      </c>
      <c r="Z54" s="60"/>
      <c r="AA54" s="43">
        <v>10264822</v>
      </c>
      <c r="AB54" s="43">
        <v>39450.97</v>
      </c>
      <c r="AC54" s="43">
        <v>149748</v>
      </c>
      <c r="AD54" s="43">
        <v>8190.91</v>
      </c>
      <c r="AE54" s="43"/>
      <c r="AF54" s="43">
        <f t="shared" si="104"/>
        <v>5132411</v>
      </c>
      <c r="AG54" s="45">
        <f t="shared" si="159"/>
        <v>20277.8</v>
      </c>
      <c r="AH54" s="43">
        <f t="shared" si="106"/>
        <v>74874</v>
      </c>
      <c r="AI54" s="43">
        <f t="shared" si="160"/>
        <v>4210.13</v>
      </c>
      <c r="AJ54" s="45">
        <f t="shared" si="108"/>
        <v>24487.93</v>
      </c>
      <c r="AK54" s="43"/>
    </row>
    <row r="55" spans="1:37" ht="20.25" customHeight="1">
      <c r="A55" s="42" t="s">
        <v>145</v>
      </c>
      <c r="B55" s="42" t="s">
        <v>27</v>
      </c>
      <c r="C55" s="55">
        <v>2288366</v>
      </c>
      <c r="D55" s="56">
        <v>9629.91</v>
      </c>
      <c r="E55" s="55">
        <v>220398</v>
      </c>
      <c r="F55" s="56">
        <v>12666.51</v>
      </c>
      <c r="G55" s="55">
        <v>2288388</v>
      </c>
      <c r="H55" s="56">
        <v>9630.08</v>
      </c>
      <c r="I55" s="55">
        <v>220413</v>
      </c>
      <c r="J55" s="56">
        <v>12667.36</v>
      </c>
      <c r="K55" s="43"/>
      <c r="L55" s="57">
        <f t="shared" ref="L55:O55" si="176">SUM(C55+G55)</f>
        <v>4576754</v>
      </c>
      <c r="M55" s="58">
        <f t="shared" si="176"/>
        <v>19259.989999999998</v>
      </c>
      <c r="N55" s="57">
        <f t="shared" si="176"/>
        <v>440811</v>
      </c>
      <c r="O55" s="58">
        <f t="shared" si="176"/>
        <v>25333.870000000003</v>
      </c>
      <c r="P55" s="45">
        <f t="shared" si="1"/>
        <v>44593.86</v>
      </c>
      <c r="Q55" s="44">
        <v>4134654</v>
      </c>
      <c r="R55" s="45">
        <v>17629.87</v>
      </c>
      <c r="S55" s="59">
        <f t="shared" ref="S55:T55" si="177">Q55-L55</f>
        <v>-442100</v>
      </c>
      <c r="T55" s="60">
        <f t="shared" si="177"/>
        <v>-1630.119999999999</v>
      </c>
      <c r="U55" s="44">
        <v>420091</v>
      </c>
      <c r="V55" s="45">
        <v>24090.31</v>
      </c>
      <c r="W55" s="44">
        <f t="shared" ref="W55:X55" si="178">U55-N55</f>
        <v>-20720</v>
      </c>
      <c r="X55" s="60">
        <f t="shared" si="178"/>
        <v>-1243.5600000000013</v>
      </c>
      <c r="Y55" s="60">
        <f t="shared" si="4"/>
        <v>-2873.6800000000003</v>
      </c>
      <c r="Z55" s="60"/>
      <c r="AA55" s="43">
        <v>4576735</v>
      </c>
      <c r="AB55" s="43">
        <v>18747.259999999998</v>
      </c>
      <c r="AC55" s="43">
        <v>440798</v>
      </c>
      <c r="AD55" s="43">
        <v>24641.42</v>
      </c>
      <c r="AE55" s="43"/>
      <c r="AF55" s="43">
        <f t="shared" si="104"/>
        <v>2288368</v>
      </c>
      <c r="AG55" s="45">
        <f t="shared" si="159"/>
        <v>9636.09</v>
      </c>
      <c r="AH55" s="43">
        <f t="shared" si="106"/>
        <v>220399</v>
      </c>
      <c r="AI55" s="43">
        <f t="shared" si="160"/>
        <v>12665.69</v>
      </c>
      <c r="AJ55" s="45">
        <f t="shared" si="108"/>
        <v>22301.78</v>
      </c>
      <c r="AK55" s="43"/>
    </row>
    <row r="56" spans="1:37" ht="20.25" customHeight="1">
      <c r="A56" s="42" t="s">
        <v>145</v>
      </c>
      <c r="B56" s="42" t="s">
        <v>35</v>
      </c>
      <c r="C56" s="55">
        <v>2288366</v>
      </c>
      <c r="D56" s="56">
        <v>9124.74</v>
      </c>
      <c r="E56" s="55">
        <v>220398</v>
      </c>
      <c r="F56" s="56">
        <v>10765.08</v>
      </c>
      <c r="G56" s="55">
        <v>2288388</v>
      </c>
      <c r="H56" s="56">
        <v>9124.89</v>
      </c>
      <c r="I56" s="55">
        <v>220413</v>
      </c>
      <c r="J56" s="56">
        <v>10765.77</v>
      </c>
      <c r="K56" s="43"/>
      <c r="L56" s="57">
        <f t="shared" ref="L56:O56" si="179">SUM(C56+G56)</f>
        <v>4576754</v>
      </c>
      <c r="M56" s="58">
        <f t="shared" si="179"/>
        <v>18249.629999999997</v>
      </c>
      <c r="N56" s="57">
        <f t="shared" si="179"/>
        <v>440811</v>
      </c>
      <c r="O56" s="58">
        <f t="shared" si="179"/>
        <v>21530.85</v>
      </c>
      <c r="P56" s="45">
        <f t="shared" si="1"/>
        <v>39780.479999999996</v>
      </c>
      <c r="Q56" s="43">
        <v>4134654</v>
      </c>
      <c r="R56" s="43">
        <v>16641.55</v>
      </c>
      <c r="S56" s="59">
        <f t="shared" ref="S56:T56" si="180">Q56-L56</f>
        <v>-442100</v>
      </c>
      <c r="T56" s="60">
        <f t="shared" si="180"/>
        <v>-1608.0799999999981</v>
      </c>
      <c r="U56" s="43">
        <v>420091</v>
      </c>
      <c r="V56" s="43">
        <v>20499.439999999999</v>
      </c>
      <c r="W56" s="59">
        <f t="shared" ref="W56:X56" si="181">U56-N56</f>
        <v>-20720</v>
      </c>
      <c r="X56" s="60">
        <f t="shared" si="181"/>
        <v>-1031.4099999999999</v>
      </c>
      <c r="Y56" s="60">
        <f t="shared" si="4"/>
        <v>-2639.489999999998</v>
      </c>
      <c r="Z56" s="60"/>
      <c r="AA56" s="43">
        <v>4576735</v>
      </c>
      <c r="AB56" s="43">
        <v>17763.14</v>
      </c>
      <c r="AC56" s="43">
        <v>440798</v>
      </c>
      <c r="AD56" s="43">
        <v>20944.93</v>
      </c>
      <c r="AE56" s="43"/>
      <c r="AF56" s="43">
        <f t="shared" si="104"/>
        <v>2288368</v>
      </c>
      <c r="AG56" s="45">
        <f t="shared" si="159"/>
        <v>9130.25</v>
      </c>
      <c r="AH56" s="43">
        <f t="shared" si="106"/>
        <v>220399</v>
      </c>
      <c r="AI56" s="43">
        <f t="shared" si="160"/>
        <v>10765.69</v>
      </c>
      <c r="AJ56" s="45">
        <f t="shared" si="108"/>
        <v>19895.940000000002</v>
      </c>
      <c r="AK56" s="43"/>
    </row>
    <row r="57" spans="1:37" ht="20.25" customHeight="1">
      <c r="A57" s="42" t="s">
        <v>68</v>
      </c>
      <c r="B57" s="42" t="s">
        <v>27</v>
      </c>
      <c r="C57" s="55">
        <v>1241193</v>
      </c>
      <c r="D57" s="56">
        <v>5059.1000000000004</v>
      </c>
      <c r="E57" s="55">
        <v>96996</v>
      </c>
      <c r="F57" s="56">
        <v>5438.79</v>
      </c>
      <c r="G57" s="55">
        <v>1241208</v>
      </c>
      <c r="H57" s="56">
        <v>5059.2</v>
      </c>
      <c r="I57" s="55">
        <v>96998</v>
      </c>
      <c r="J57" s="56">
        <v>5439</v>
      </c>
      <c r="K57" s="43"/>
      <c r="L57" s="57">
        <f t="shared" ref="L57:O57" si="182">SUM(C57+G57)</f>
        <v>2482401</v>
      </c>
      <c r="M57" s="58">
        <f t="shared" si="182"/>
        <v>10118.299999999999</v>
      </c>
      <c r="N57" s="57">
        <f t="shared" si="182"/>
        <v>193994</v>
      </c>
      <c r="O57" s="58">
        <f t="shared" si="182"/>
        <v>10877.79</v>
      </c>
      <c r="P57" s="45">
        <f t="shared" si="1"/>
        <v>20996.09</v>
      </c>
      <c r="Q57" s="44">
        <v>2356374</v>
      </c>
      <c r="R57" s="45">
        <v>9628.2000000000007</v>
      </c>
      <c r="S57" s="59">
        <f t="shared" ref="S57:T57" si="183">Q57-L57</f>
        <v>-126027</v>
      </c>
      <c r="T57" s="60">
        <f t="shared" si="183"/>
        <v>-490.09999999999854</v>
      </c>
      <c r="U57" s="44">
        <v>217205</v>
      </c>
      <c r="V57" s="45">
        <v>11509.88</v>
      </c>
      <c r="W57" s="44">
        <f t="shared" ref="W57:X57" si="184">U57-N57</f>
        <v>23211</v>
      </c>
      <c r="X57" s="60">
        <f t="shared" si="184"/>
        <v>632.08999999999833</v>
      </c>
      <c r="Y57" s="60">
        <f t="shared" si="4"/>
        <v>141.98999999999978</v>
      </c>
      <c r="Z57" s="60"/>
      <c r="AA57" s="43">
        <v>2482400</v>
      </c>
      <c r="AB57" s="43">
        <v>9843.41</v>
      </c>
      <c r="AC57" s="43">
        <v>193990</v>
      </c>
      <c r="AD57" s="43">
        <v>10581.75</v>
      </c>
      <c r="AE57" s="43"/>
      <c r="AF57" s="43">
        <f t="shared" si="104"/>
        <v>1241200</v>
      </c>
      <c r="AG57" s="45">
        <f t="shared" si="159"/>
        <v>5059.51</v>
      </c>
      <c r="AH57" s="43">
        <f t="shared" si="106"/>
        <v>96995</v>
      </c>
      <c r="AI57" s="43">
        <f t="shared" si="160"/>
        <v>5439.02</v>
      </c>
      <c r="AJ57" s="45">
        <f t="shared" si="108"/>
        <v>10498.53</v>
      </c>
      <c r="AK57" s="43"/>
    </row>
    <row r="58" spans="1:37" ht="20.25" customHeight="1">
      <c r="A58" s="42" t="s">
        <v>68</v>
      </c>
      <c r="B58" s="42" t="s">
        <v>41</v>
      </c>
      <c r="C58" s="55">
        <v>1241193</v>
      </c>
      <c r="D58" s="56">
        <v>4895.5600000000004</v>
      </c>
      <c r="E58" s="55">
        <v>96996</v>
      </c>
      <c r="F58" s="56">
        <v>4714.5600000000004</v>
      </c>
      <c r="G58" s="55">
        <v>1241208</v>
      </c>
      <c r="H58" s="56">
        <v>4895.6499999999996</v>
      </c>
      <c r="I58" s="55">
        <v>96998</v>
      </c>
      <c r="J58" s="56">
        <v>4714.7299999999996</v>
      </c>
      <c r="K58" s="43"/>
      <c r="L58" s="57">
        <f t="shared" ref="L58:O58" si="185">SUM(C58+G58)</f>
        <v>2482401</v>
      </c>
      <c r="M58" s="58">
        <f t="shared" si="185"/>
        <v>9791.2099999999991</v>
      </c>
      <c r="N58" s="57">
        <f t="shared" si="185"/>
        <v>193994</v>
      </c>
      <c r="O58" s="58">
        <f t="shared" si="185"/>
        <v>9429.2900000000009</v>
      </c>
      <c r="P58" s="45">
        <f t="shared" si="1"/>
        <v>19220.5</v>
      </c>
      <c r="Q58" s="43">
        <v>2356374</v>
      </c>
      <c r="R58" s="43">
        <v>9309.85</v>
      </c>
      <c r="S58" s="59">
        <f t="shared" ref="S58:T58" si="186">Q58-L58</f>
        <v>-126027</v>
      </c>
      <c r="T58" s="60">
        <f t="shared" si="186"/>
        <v>-481.35999999999876</v>
      </c>
      <c r="U58" s="43">
        <v>217205</v>
      </c>
      <c r="V58" s="43">
        <v>10073.93</v>
      </c>
      <c r="W58" s="59">
        <f t="shared" ref="W58:X58" si="187">U58-N58</f>
        <v>23211</v>
      </c>
      <c r="X58" s="60">
        <f t="shared" si="187"/>
        <v>644.63999999999942</v>
      </c>
      <c r="Y58" s="60">
        <f t="shared" si="4"/>
        <v>163.28000000000065</v>
      </c>
      <c r="Z58" s="60"/>
      <c r="AA58" s="43">
        <v>2482400</v>
      </c>
      <c r="AB58" s="43">
        <v>9071.3799999999992</v>
      </c>
      <c r="AC58" s="43">
        <v>200321</v>
      </c>
      <c r="AD58" s="43">
        <v>9625.5300000000007</v>
      </c>
      <c r="AE58" s="43"/>
      <c r="AF58" s="43">
        <f t="shared" si="104"/>
        <v>1241200</v>
      </c>
      <c r="AG58" s="45">
        <f t="shared" si="159"/>
        <v>4662.6899999999996</v>
      </c>
      <c r="AH58" s="43">
        <f t="shared" si="106"/>
        <v>100161</v>
      </c>
      <c r="AI58" s="43">
        <f t="shared" si="160"/>
        <v>4947.5200000000004</v>
      </c>
      <c r="AJ58" s="45">
        <f t="shared" si="108"/>
        <v>9610.2099999999991</v>
      </c>
      <c r="AK58" s="43"/>
    </row>
    <row r="59" spans="1:37" ht="20.25" customHeight="1">
      <c r="A59" s="42" t="s">
        <v>69</v>
      </c>
      <c r="B59" s="42" t="s">
        <v>27</v>
      </c>
      <c r="C59" s="55">
        <v>1462530</v>
      </c>
      <c r="D59" s="56">
        <v>5864.62</v>
      </c>
      <c r="E59" s="55">
        <v>141934</v>
      </c>
      <c r="F59" s="56">
        <v>7311.33</v>
      </c>
      <c r="G59" s="55">
        <v>1462544</v>
      </c>
      <c r="H59" s="56">
        <v>5864.73</v>
      </c>
      <c r="I59" s="55">
        <v>141937</v>
      </c>
      <c r="J59" s="56">
        <v>7311.49</v>
      </c>
      <c r="K59" s="43"/>
      <c r="L59" s="57">
        <f t="shared" ref="L59:O59" si="188">SUM(C59+G59)</f>
        <v>2925074</v>
      </c>
      <c r="M59" s="58">
        <f t="shared" si="188"/>
        <v>11729.349999999999</v>
      </c>
      <c r="N59" s="57">
        <f t="shared" si="188"/>
        <v>283871</v>
      </c>
      <c r="O59" s="58">
        <f t="shared" si="188"/>
        <v>14622.82</v>
      </c>
      <c r="P59" s="45">
        <f t="shared" si="1"/>
        <v>26352.17</v>
      </c>
      <c r="Q59" s="44">
        <v>2546756</v>
      </c>
      <c r="R59" s="45">
        <v>10323.540000000001</v>
      </c>
      <c r="S59" s="59">
        <f t="shared" ref="S59:T59" si="189">Q59-L59</f>
        <v>-378318</v>
      </c>
      <c r="T59" s="60">
        <f t="shared" si="189"/>
        <v>-1405.8099999999977</v>
      </c>
      <c r="U59" s="44">
        <v>337821</v>
      </c>
      <c r="V59" s="45">
        <v>17309.310000000001</v>
      </c>
      <c r="W59" s="44">
        <f t="shared" ref="W59:X59" si="190">U59-N59</f>
        <v>53950</v>
      </c>
      <c r="X59" s="60">
        <f t="shared" si="190"/>
        <v>2686.4900000000016</v>
      </c>
      <c r="Y59" s="60">
        <f t="shared" si="4"/>
        <v>1280.6800000000039</v>
      </c>
      <c r="Z59" s="60"/>
      <c r="AA59" s="43">
        <v>2925060</v>
      </c>
      <c r="AB59" s="43">
        <v>11415.11</v>
      </c>
      <c r="AC59" s="43">
        <v>283869</v>
      </c>
      <c r="AD59" s="43">
        <v>14225.1</v>
      </c>
      <c r="AE59" s="43"/>
      <c r="AF59" s="43">
        <f t="shared" si="104"/>
        <v>1462530</v>
      </c>
      <c r="AG59" s="45">
        <f t="shared" si="159"/>
        <v>5867.37</v>
      </c>
      <c r="AH59" s="43">
        <f t="shared" si="106"/>
        <v>141935</v>
      </c>
      <c r="AI59" s="43">
        <f t="shared" si="160"/>
        <v>7311.7</v>
      </c>
      <c r="AJ59" s="45">
        <f t="shared" si="108"/>
        <v>13179.07</v>
      </c>
      <c r="AK59" s="43"/>
    </row>
    <row r="60" spans="1:37" ht="20.25" customHeight="1">
      <c r="A60" s="42" t="s">
        <v>69</v>
      </c>
      <c r="B60" s="42" t="s">
        <v>41</v>
      </c>
      <c r="C60" s="55">
        <v>1462530</v>
      </c>
      <c r="D60" s="56">
        <v>5639.92</v>
      </c>
      <c r="E60" s="55">
        <v>141934</v>
      </c>
      <c r="F60" s="56">
        <v>6436.26</v>
      </c>
      <c r="G60" s="55">
        <v>1462544</v>
      </c>
      <c r="H60" s="56">
        <v>5640</v>
      </c>
      <c r="I60" s="55">
        <v>141937</v>
      </c>
      <c r="J60" s="56">
        <v>6436.39</v>
      </c>
      <c r="K60" s="43"/>
      <c r="L60" s="57">
        <f t="shared" ref="L60:O60" si="191">SUM(C60+G60)</f>
        <v>2925074</v>
      </c>
      <c r="M60" s="58">
        <f t="shared" si="191"/>
        <v>11279.92</v>
      </c>
      <c r="N60" s="57">
        <f t="shared" si="191"/>
        <v>283871</v>
      </c>
      <c r="O60" s="58">
        <f t="shared" si="191"/>
        <v>12872.650000000001</v>
      </c>
      <c r="P60" s="45">
        <f t="shared" si="1"/>
        <v>24152.57</v>
      </c>
      <c r="Q60" s="43">
        <v>2546756</v>
      </c>
      <c r="R60" s="43">
        <v>9924.69</v>
      </c>
      <c r="S60" s="59">
        <f t="shared" ref="S60:T60" si="192">Q60-L60</f>
        <v>-378318</v>
      </c>
      <c r="T60" s="60">
        <f t="shared" si="192"/>
        <v>-1355.2299999999996</v>
      </c>
      <c r="U60" s="43">
        <v>337821</v>
      </c>
      <c r="V60" s="43">
        <v>15256.31</v>
      </c>
      <c r="W60" s="59">
        <f t="shared" ref="W60:X60" si="193">U60-N60</f>
        <v>53950</v>
      </c>
      <c r="X60" s="60">
        <f t="shared" si="193"/>
        <v>2383.659999999998</v>
      </c>
      <c r="Y60" s="60">
        <f t="shared" si="4"/>
        <v>1028.4299999999985</v>
      </c>
      <c r="Z60" s="60"/>
      <c r="AA60" s="43">
        <v>2925060</v>
      </c>
      <c r="AB60" s="43">
        <v>10976.49</v>
      </c>
      <c r="AC60" s="43">
        <v>283869</v>
      </c>
      <c r="AD60" s="43">
        <v>12521.29</v>
      </c>
      <c r="AE60" s="43"/>
      <c r="AF60" s="43">
        <f t="shared" si="104"/>
        <v>1462530</v>
      </c>
      <c r="AG60" s="45">
        <f t="shared" si="159"/>
        <v>5641.92</v>
      </c>
      <c r="AH60" s="43">
        <f t="shared" si="106"/>
        <v>141935</v>
      </c>
      <c r="AI60" s="43">
        <f t="shared" si="160"/>
        <v>6435.94</v>
      </c>
      <c r="AJ60" s="45">
        <f t="shared" si="108"/>
        <v>12077.86</v>
      </c>
      <c r="AK60" s="43"/>
    </row>
    <row r="61" spans="1:37" ht="20.25" customHeight="1">
      <c r="A61" s="42" t="s">
        <v>177</v>
      </c>
      <c r="B61" s="42" t="s">
        <v>172</v>
      </c>
      <c r="C61" s="55">
        <v>0</v>
      </c>
      <c r="D61" s="56">
        <v>0</v>
      </c>
      <c r="E61" s="55">
        <v>0</v>
      </c>
      <c r="F61" s="56">
        <v>0</v>
      </c>
      <c r="G61" s="55">
        <v>0</v>
      </c>
      <c r="H61" s="56">
        <v>0</v>
      </c>
      <c r="I61" s="55">
        <v>0</v>
      </c>
      <c r="J61" s="56">
        <v>0</v>
      </c>
      <c r="K61" s="43"/>
      <c r="L61" s="57">
        <f t="shared" ref="L61:O61" si="194">SUM(C61+G61)</f>
        <v>0</v>
      </c>
      <c r="M61" s="58">
        <f t="shared" si="194"/>
        <v>0</v>
      </c>
      <c r="N61" s="57">
        <f t="shared" si="194"/>
        <v>0</v>
      </c>
      <c r="O61" s="58">
        <f t="shared" si="194"/>
        <v>0</v>
      </c>
      <c r="P61" s="45">
        <f t="shared" si="1"/>
        <v>0</v>
      </c>
      <c r="Q61" s="44">
        <v>219829</v>
      </c>
      <c r="R61" s="45">
        <v>893.75</v>
      </c>
      <c r="S61" s="59">
        <f t="shared" ref="S61:T61" si="195">Q61-L61</f>
        <v>219829</v>
      </c>
      <c r="T61" s="60">
        <f t="shared" si="195"/>
        <v>893.75</v>
      </c>
      <c r="U61" s="44">
        <v>22991</v>
      </c>
      <c r="V61" s="45">
        <v>1252.92</v>
      </c>
      <c r="W61" s="44">
        <f t="shared" ref="W61:X61" si="196">U61-N61</f>
        <v>22991</v>
      </c>
      <c r="X61" s="60">
        <f t="shared" si="196"/>
        <v>1252.92</v>
      </c>
      <c r="Y61" s="60">
        <f t="shared" si="4"/>
        <v>2146.67</v>
      </c>
      <c r="Z61" s="60"/>
      <c r="AA61" s="43">
        <v>6855122</v>
      </c>
      <c r="AB61" s="43">
        <v>25850.959999999999</v>
      </c>
      <c r="AC61" s="43">
        <v>349277</v>
      </c>
      <c r="AD61" s="43">
        <v>18620.61</v>
      </c>
      <c r="AE61" s="43"/>
      <c r="AF61" s="43">
        <f t="shared" si="104"/>
        <v>3427561</v>
      </c>
      <c r="AG61" s="45">
        <f t="shared" si="159"/>
        <v>13287.39</v>
      </c>
      <c r="AH61" s="43">
        <f t="shared" si="106"/>
        <v>174639</v>
      </c>
      <c r="AI61" s="43">
        <f t="shared" si="160"/>
        <v>9570.99</v>
      </c>
      <c r="AJ61" s="45">
        <f t="shared" si="108"/>
        <v>22858.379999999997</v>
      </c>
      <c r="AK61" s="43"/>
    </row>
    <row r="62" spans="1:37" ht="20.25" customHeight="1">
      <c r="A62" s="42" t="s">
        <v>177</v>
      </c>
      <c r="B62" s="42" t="s">
        <v>178</v>
      </c>
      <c r="C62" s="55">
        <v>0</v>
      </c>
      <c r="D62" s="56">
        <v>0</v>
      </c>
      <c r="E62" s="55">
        <v>0</v>
      </c>
      <c r="F62" s="56">
        <v>0</v>
      </c>
      <c r="G62" s="55">
        <v>0</v>
      </c>
      <c r="H62" s="56">
        <v>0</v>
      </c>
      <c r="I62" s="55">
        <v>0</v>
      </c>
      <c r="J62" s="56">
        <v>0</v>
      </c>
      <c r="K62" s="43"/>
      <c r="L62" s="57">
        <f t="shared" ref="L62:O62" si="197">SUM(C62+G62)</f>
        <v>0</v>
      </c>
      <c r="M62" s="58">
        <f t="shared" si="197"/>
        <v>0</v>
      </c>
      <c r="N62" s="57">
        <f t="shared" si="197"/>
        <v>0</v>
      </c>
      <c r="O62" s="58">
        <f t="shared" si="197"/>
        <v>0</v>
      </c>
      <c r="P62" s="45">
        <f t="shared" si="1"/>
        <v>0</v>
      </c>
      <c r="Q62" s="43">
        <v>456</v>
      </c>
      <c r="R62" s="43">
        <v>4.3499999999999996</v>
      </c>
      <c r="S62" s="59">
        <f t="shared" ref="S62:T62" si="198">Q62-L62</f>
        <v>456</v>
      </c>
      <c r="T62" s="60">
        <f t="shared" si="198"/>
        <v>4.3499999999999996</v>
      </c>
      <c r="U62" s="43">
        <v>282</v>
      </c>
      <c r="V62" s="43">
        <v>26.86</v>
      </c>
      <c r="W62" s="59">
        <f t="shared" ref="W62:X62" si="199">U62-N62</f>
        <v>282</v>
      </c>
      <c r="X62" s="60">
        <f t="shared" si="199"/>
        <v>26.86</v>
      </c>
      <c r="Y62" s="60">
        <f t="shared" si="4"/>
        <v>31.21</v>
      </c>
      <c r="Z62" s="60"/>
      <c r="AA62" s="43">
        <v>5509</v>
      </c>
      <c r="AB62" s="43">
        <v>51.06</v>
      </c>
      <c r="AC62" s="43">
        <v>4594</v>
      </c>
      <c r="AD62" s="43">
        <v>425.73</v>
      </c>
      <c r="AE62" s="43"/>
      <c r="AF62" s="43">
        <f t="shared" si="104"/>
        <v>2755</v>
      </c>
      <c r="AG62" s="45">
        <f t="shared" si="159"/>
        <v>26.24</v>
      </c>
      <c r="AH62" s="43">
        <f t="shared" si="106"/>
        <v>2297</v>
      </c>
      <c r="AI62" s="43">
        <f t="shared" si="160"/>
        <v>218.83</v>
      </c>
      <c r="AJ62" s="45">
        <f t="shared" si="108"/>
        <v>245.07000000000002</v>
      </c>
      <c r="AK62" s="43"/>
    </row>
    <row r="63" spans="1:37" ht="20.25" customHeight="1">
      <c r="A63" s="42" t="s">
        <v>177</v>
      </c>
      <c r="B63" s="42" t="s">
        <v>173</v>
      </c>
      <c r="C63" s="55">
        <v>0</v>
      </c>
      <c r="D63" s="56">
        <v>0</v>
      </c>
      <c r="E63" s="55">
        <v>0</v>
      </c>
      <c r="F63" s="56">
        <v>0</v>
      </c>
      <c r="G63" s="55">
        <v>0</v>
      </c>
      <c r="H63" s="56">
        <v>0</v>
      </c>
      <c r="I63" s="55">
        <v>0</v>
      </c>
      <c r="J63" s="56">
        <v>0</v>
      </c>
      <c r="K63" s="43"/>
      <c r="L63" s="57">
        <f t="shared" ref="L63:O63" si="200">SUM(C63+G63)</f>
        <v>0</v>
      </c>
      <c r="M63" s="58">
        <f t="shared" si="200"/>
        <v>0</v>
      </c>
      <c r="N63" s="57">
        <f t="shared" si="200"/>
        <v>0</v>
      </c>
      <c r="O63" s="58">
        <f t="shared" si="200"/>
        <v>0</v>
      </c>
      <c r="P63" s="45">
        <f t="shared" si="1"/>
        <v>0</v>
      </c>
      <c r="Q63" s="43">
        <v>219373</v>
      </c>
      <c r="R63" s="43">
        <v>858.17</v>
      </c>
      <c r="S63" s="59">
        <f t="shared" ref="S63:T63" si="201">Q63-L63</f>
        <v>219373</v>
      </c>
      <c r="T63" s="60">
        <f t="shared" si="201"/>
        <v>858.17</v>
      </c>
      <c r="U63" s="43">
        <v>22709</v>
      </c>
      <c r="V63" s="43">
        <v>1086.4000000000001</v>
      </c>
      <c r="W63" s="59">
        <f t="shared" ref="W63:X63" si="202">U63-N63</f>
        <v>22709</v>
      </c>
      <c r="X63" s="60">
        <f t="shared" si="202"/>
        <v>1086.4000000000001</v>
      </c>
      <c r="Y63" s="60">
        <f t="shared" si="4"/>
        <v>1944.5700000000002</v>
      </c>
      <c r="Z63" s="60"/>
      <c r="AA63" s="43">
        <v>6849613</v>
      </c>
      <c r="AB63" s="43">
        <v>25128.81</v>
      </c>
      <c r="AC63" s="43">
        <v>344683</v>
      </c>
      <c r="AD63" s="43">
        <v>16041.55</v>
      </c>
      <c r="AE63" s="43"/>
      <c r="AF63" s="43">
        <f t="shared" si="104"/>
        <v>3424807</v>
      </c>
      <c r="AG63" s="45">
        <f t="shared" si="159"/>
        <v>12916.21</v>
      </c>
      <c r="AH63" s="43">
        <f t="shared" si="106"/>
        <v>172342</v>
      </c>
      <c r="AI63" s="43">
        <f t="shared" si="160"/>
        <v>8245.36</v>
      </c>
      <c r="AJ63" s="45">
        <f t="shared" si="108"/>
        <v>21161.57</v>
      </c>
      <c r="AK63" s="43"/>
    </row>
    <row r="64" spans="1:37" ht="20.25" customHeight="1">
      <c r="A64" s="42" t="s">
        <v>179</v>
      </c>
      <c r="B64" s="42" t="s">
        <v>156</v>
      </c>
      <c r="C64" s="55">
        <v>3364898</v>
      </c>
      <c r="D64" s="56">
        <v>11597.44</v>
      </c>
      <c r="E64" s="55">
        <v>178108</v>
      </c>
      <c r="F64" s="56">
        <v>7379.72</v>
      </c>
      <c r="G64" s="55">
        <v>3364923</v>
      </c>
      <c r="H64" s="56">
        <v>11597.57</v>
      </c>
      <c r="I64" s="55">
        <v>178112</v>
      </c>
      <c r="J64" s="56">
        <v>7379.9</v>
      </c>
      <c r="K64" s="43"/>
      <c r="L64" s="57">
        <f t="shared" ref="L64:O64" si="203">SUM(C64+G64)</f>
        <v>6729821</v>
      </c>
      <c r="M64" s="58">
        <f t="shared" si="203"/>
        <v>23195.010000000002</v>
      </c>
      <c r="N64" s="57">
        <f t="shared" si="203"/>
        <v>356220</v>
      </c>
      <c r="O64" s="58">
        <f t="shared" si="203"/>
        <v>14759.619999999999</v>
      </c>
      <c r="P64" s="45">
        <f t="shared" si="1"/>
        <v>37954.630000000005</v>
      </c>
      <c r="Q64" s="44">
        <v>6828661</v>
      </c>
      <c r="R64" s="45">
        <v>23613.94</v>
      </c>
      <c r="S64" s="59">
        <f t="shared" ref="S64:T64" si="204">Q64-L64</f>
        <v>98840</v>
      </c>
      <c r="T64" s="60">
        <f t="shared" si="204"/>
        <v>418.92999999999665</v>
      </c>
      <c r="U64" s="44">
        <v>428169</v>
      </c>
      <c r="V64" s="45">
        <v>17681.64</v>
      </c>
      <c r="W64" s="44">
        <f t="shared" ref="W64:X64" si="205">U64-N64</f>
        <v>71949</v>
      </c>
      <c r="X64" s="60">
        <f t="shared" si="205"/>
        <v>2922.0200000000004</v>
      </c>
      <c r="Y64" s="60">
        <f t="shared" si="4"/>
        <v>3340.9499999999971</v>
      </c>
      <c r="Z64" s="60"/>
      <c r="AA64" s="43">
        <v>6855122</v>
      </c>
      <c r="AB64" s="43">
        <v>25850.959999999999</v>
      </c>
      <c r="AC64" s="43">
        <v>349277</v>
      </c>
      <c r="AD64" s="43">
        <v>18620.61</v>
      </c>
      <c r="AE64" s="43"/>
      <c r="AF64" s="43">
        <f t="shared" si="104"/>
        <v>3427561</v>
      </c>
      <c r="AG64" s="45">
        <f t="shared" si="159"/>
        <v>13287.39</v>
      </c>
      <c r="AH64" s="43">
        <f t="shared" si="106"/>
        <v>174639</v>
      </c>
      <c r="AI64" s="43">
        <f t="shared" si="160"/>
        <v>9570.99</v>
      </c>
      <c r="AJ64" s="45">
        <f t="shared" si="108"/>
        <v>22858.379999999997</v>
      </c>
      <c r="AK64" s="43"/>
    </row>
    <row r="65" spans="1:37" ht="20.25" customHeight="1">
      <c r="A65" s="42" t="s">
        <v>179</v>
      </c>
      <c r="B65" s="42" t="s">
        <v>157</v>
      </c>
      <c r="C65" s="55">
        <v>3364900</v>
      </c>
      <c r="D65" s="56">
        <v>11273.69</v>
      </c>
      <c r="E65" s="55">
        <v>178109</v>
      </c>
      <c r="F65" s="56">
        <v>6498.28</v>
      </c>
      <c r="G65" s="55">
        <v>3364923</v>
      </c>
      <c r="H65" s="56">
        <v>11273.8</v>
      </c>
      <c r="I65" s="55">
        <v>178112</v>
      </c>
      <c r="J65" s="56">
        <v>6498.43</v>
      </c>
      <c r="K65" s="43"/>
      <c r="L65" s="57">
        <f t="shared" ref="L65:O65" si="206">SUM(C65+G65)</f>
        <v>6729823</v>
      </c>
      <c r="M65" s="58">
        <f t="shared" si="206"/>
        <v>22547.489999999998</v>
      </c>
      <c r="N65" s="57">
        <f t="shared" si="206"/>
        <v>356221</v>
      </c>
      <c r="O65" s="58">
        <f t="shared" si="206"/>
        <v>12996.71</v>
      </c>
      <c r="P65" s="45">
        <f t="shared" si="1"/>
        <v>35544.199999999997</v>
      </c>
      <c r="Q65" s="43">
        <v>6828661</v>
      </c>
      <c r="R65" s="43">
        <v>22930.78</v>
      </c>
      <c r="S65" s="59">
        <f t="shared" ref="S65:T65" si="207">Q65-L65</f>
        <v>98838</v>
      </c>
      <c r="T65" s="60">
        <f t="shared" si="207"/>
        <v>383.29000000000087</v>
      </c>
      <c r="U65" s="43">
        <v>428169</v>
      </c>
      <c r="V65" s="43">
        <v>15587.8</v>
      </c>
      <c r="W65" s="59">
        <f t="shared" ref="W65:X65" si="208">U65-N65</f>
        <v>71948</v>
      </c>
      <c r="X65" s="60">
        <f t="shared" si="208"/>
        <v>2591.09</v>
      </c>
      <c r="Y65" s="60">
        <f t="shared" si="4"/>
        <v>2974.380000000001</v>
      </c>
      <c r="Z65" s="60"/>
      <c r="AA65" s="43">
        <v>6849613</v>
      </c>
      <c r="AB65" s="43">
        <v>25128.81</v>
      </c>
      <c r="AC65" s="43">
        <v>344683</v>
      </c>
      <c r="AD65" s="43">
        <v>16041.55</v>
      </c>
      <c r="AE65" s="43"/>
      <c r="AF65" s="43">
        <f t="shared" si="104"/>
        <v>3424807</v>
      </c>
      <c r="AG65" s="45">
        <f t="shared" si="159"/>
        <v>12916.21</v>
      </c>
      <c r="AH65" s="43">
        <f t="shared" si="106"/>
        <v>172342</v>
      </c>
      <c r="AI65" s="43">
        <f t="shared" si="160"/>
        <v>8245.36</v>
      </c>
      <c r="AJ65" s="45">
        <f t="shared" si="108"/>
        <v>21161.57</v>
      </c>
      <c r="AK65" s="43"/>
    </row>
    <row r="66" spans="1:37" ht="20.25" customHeight="1">
      <c r="A66" s="42" t="s">
        <v>146</v>
      </c>
      <c r="B66" s="42" t="s">
        <v>27</v>
      </c>
      <c r="C66" s="55">
        <v>13905654</v>
      </c>
      <c r="D66" s="56">
        <v>48744.85</v>
      </c>
      <c r="E66" s="55">
        <v>548322</v>
      </c>
      <c r="F66" s="56">
        <v>29696.3</v>
      </c>
      <c r="G66" s="55">
        <v>13905687</v>
      </c>
      <c r="H66" s="56">
        <v>48744.99</v>
      </c>
      <c r="I66" s="55">
        <v>548331</v>
      </c>
      <c r="J66" s="56">
        <v>29696.86</v>
      </c>
      <c r="K66" s="43"/>
      <c r="L66" s="57">
        <f t="shared" ref="L66:O66" si="209">SUM(C66+G66)</f>
        <v>27811341</v>
      </c>
      <c r="M66" s="58">
        <f t="shared" si="209"/>
        <v>97489.84</v>
      </c>
      <c r="N66" s="57">
        <f t="shared" si="209"/>
        <v>1096653</v>
      </c>
      <c r="O66" s="58">
        <f t="shared" si="209"/>
        <v>59393.16</v>
      </c>
      <c r="P66" s="45">
        <f t="shared" si="1"/>
        <v>156883</v>
      </c>
      <c r="Q66" s="44">
        <v>28357082</v>
      </c>
      <c r="R66" s="45">
        <v>99048.29</v>
      </c>
      <c r="S66" s="59">
        <f t="shared" ref="S66:T66" si="210">Q66-L66</f>
        <v>545741</v>
      </c>
      <c r="T66" s="60">
        <f t="shared" si="210"/>
        <v>1558.4499999999971</v>
      </c>
      <c r="U66" s="44">
        <v>1337964</v>
      </c>
      <c r="V66" s="45">
        <v>72238.759999999995</v>
      </c>
      <c r="W66" s="44">
        <f t="shared" ref="W66:X66" si="211">U66-N66</f>
        <v>241311</v>
      </c>
      <c r="X66" s="60">
        <f t="shared" si="211"/>
        <v>12845.599999999991</v>
      </c>
      <c r="Y66" s="60">
        <f t="shared" si="4"/>
        <v>14404.049999999988</v>
      </c>
      <c r="Z66" s="60"/>
      <c r="AA66" s="43">
        <v>27811313</v>
      </c>
      <c r="AB66" s="43">
        <v>94305.52</v>
      </c>
      <c r="AC66" s="43">
        <v>1096642</v>
      </c>
      <c r="AD66" s="43">
        <v>57777.45</v>
      </c>
      <c r="AE66" s="43"/>
      <c r="AF66" s="43">
        <f t="shared" si="104"/>
        <v>13905657</v>
      </c>
      <c r="AG66" s="45">
        <f t="shared" si="159"/>
        <v>48473.04</v>
      </c>
      <c r="AH66" s="43">
        <f t="shared" si="106"/>
        <v>548321</v>
      </c>
      <c r="AI66" s="43">
        <f t="shared" si="160"/>
        <v>29697.61</v>
      </c>
      <c r="AJ66" s="45">
        <f t="shared" si="108"/>
        <v>78170.649999999994</v>
      </c>
      <c r="AK66" s="43"/>
    </row>
    <row r="67" spans="1:37" ht="20.25" customHeight="1">
      <c r="A67" s="42" t="s">
        <v>146</v>
      </c>
      <c r="B67" s="42" t="s">
        <v>35</v>
      </c>
      <c r="C67" s="55">
        <v>13905654</v>
      </c>
      <c r="D67" s="56">
        <v>47952.74</v>
      </c>
      <c r="E67" s="55">
        <v>548322</v>
      </c>
      <c r="F67" s="56">
        <v>25975.74</v>
      </c>
      <c r="G67" s="55">
        <v>13905687</v>
      </c>
      <c r="H67" s="56">
        <v>47952.87</v>
      </c>
      <c r="I67" s="55">
        <v>548331</v>
      </c>
      <c r="J67" s="56">
        <v>25976.22</v>
      </c>
      <c r="K67" s="43"/>
      <c r="L67" s="57">
        <f t="shared" ref="L67:O67" si="212">SUM(C67+G67)</f>
        <v>27811341</v>
      </c>
      <c r="M67" s="58">
        <f t="shared" si="212"/>
        <v>95905.61</v>
      </c>
      <c r="N67" s="57">
        <f t="shared" si="212"/>
        <v>1096653</v>
      </c>
      <c r="O67" s="58">
        <f t="shared" si="212"/>
        <v>51951.960000000006</v>
      </c>
      <c r="P67" s="45">
        <f t="shared" si="1"/>
        <v>147857.57</v>
      </c>
      <c r="Q67" s="43">
        <v>28357082</v>
      </c>
      <c r="R67" s="43">
        <v>97582.17</v>
      </c>
      <c r="S67" s="59">
        <f t="shared" ref="S67:T67" si="213">Q67-L67</f>
        <v>545741</v>
      </c>
      <c r="T67" s="60">
        <f t="shared" si="213"/>
        <v>1676.5599999999977</v>
      </c>
      <c r="U67" s="43">
        <v>1337964</v>
      </c>
      <c r="V67" s="43">
        <v>63380.33</v>
      </c>
      <c r="W67" s="59">
        <f t="shared" ref="W67:X67" si="214">U67-N67</f>
        <v>241311</v>
      </c>
      <c r="X67" s="60">
        <f t="shared" si="214"/>
        <v>11428.369999999995</v>
      </c>
      <c r="Y67" s="60">
        <f t="shared" si="4"/>
        <v>13104.929999999993</v>
      </c>
      <c r="Z67" s="60"/>
      <c r="AA67" s="43">
        <v>27811313</v>
      </c>
      <c r="AB67" s="43">
        <v>93010.08</v>
      </c>
      <c r="AC67" s="43">
        <v>1096642</v>
      </c>
      <c r="AD67" s="43">
        <v>50536.7</v>
      </c>
      <c r="AE67" s="43"/>
      <c r="AF67" s="43">
        <f t="shared" si="104"/>
        <v>13905657</v>
      </c>
      <c r="AG67" s="45">
        <f t="shared" si="159"/>
        <v>47807.18</v>
      </c>
      <c r="AH67" s="43">
        <f t="shared" si="106"/>
        <v>548321</v>
      </c>
      <c r="AI67" s="43">
        <f t="shared" si="160"/>
        <v>25975.86</v>
      </c>
      <c r="AJ67" s="45">
        <f t="shared" si="108"/>
        <v>73783.040000000008</v>
      </c>
      <c r="AK67" s="43"/>
    </row>
    <row r="68" spans="1:37" ht="20.25" customHeight="1">
      <c r="A68" s="42" t="s">
        <v>74</v>
      </c>
      <c r="B68" s="42" t="s">
        <v>27</v>
      </c>
      <c r="C68" s="55">
        <v>3042765</v>
      </c>
      <c r="D68" s="56">
        <v>11873.14</v>
      </c>
      <c r="E68" s="55">
        <v>534371</v>
      </c>
      <c r="F68" s="56">
        <v>29665.99</v>
      </c>
      <c r="G68" s="55">
        <v>3042836</v>
      </c>
      <c r="H68" s="56">
        <v>11873.56</v>
      </c>
      <c r="I68" s="55">
        <v>534400</v>
      </c>
      <c r="J68" s="56">
        <v>29667.71</v>
      </c>
      <c r="K68" s="43"/>
      <c r="L68" s="57">
        <f t="shared" ref="L68:O68" si="215">SUM(C68+G68)</f>
        <v>6085601</v>
      </c>
      <c r="M68" s="58">
        <f t="shared" si="215"/>
        <v>23746.699999999997</v>
      </c>
      <c r="N68" s="57">
        <f t="shared" si="215"/>
        <v>1068771</v>
      </c>
      <c r="O68" s="58">
        <f t="shared" si="215"/>
        <v>59333.7</v>
      </c>
      <c r="P68" s="45">
        <f t="shared" si="1"/>
        <v>83080.399999999994</v>
      </c>
      <c r="Q68" s="44">
        <v>6077610</v>
      </c>
      <c r="R68" s="45">
        <v>23859.89</v>
      </c>
      <c r="S68" s="59">
        <f t="shared" ref="S68:T68" si="216">Q68-L68</f>
        <v>-7991</v>
      </c>
      <c r="T68" s="60">
        <f t="shared" si="216"/>
        <v>113.19000000000233</v>
      </c>
      <c r="U68" s="44">
        <v>1148813</v>
      </c>
      <c r="V68" s="45">
        <v>63623.56</v>
      </c>
      <c r="W68" s="44">
        <f t="shared" ref="W68:X68" si="217">U68-N68</f>
        <v>80042</v>
      </c>
      <c r="X68" s="60">
        <f t="shared" si="217"/>
        <v>4289.8600000000006</v>
      </c>
      <c r="Y68" s="60">
        <f t="shared" si="4"/>
        <v>4403.0500000000029</v>
      </c>
      <c r="Z68" s="60"/>
      <c r="AA68" s="43">
        <v>6085532</v>
      </c>
      <c r="AB68" s="43">
        <v>23105.02</v>
      </c>
      <c r="AC68" s="43">
        <v>1068741</v>
      </c>
      <c r="AD68" s="43">
        <v>56718.25</v>
      </c>
      <c r="AE68" s="43"/>
      <c r="AF68" s="43">
        <f t="shared" si="104"/>
        <v>3042766</v>
      </c>
      <c r="AG68" s="45">
        <f t="shared" si="159"/>
        <v>11875.98</v>
      </c>
      <c r="AH68" s="43">
        <f t="shared" si="106"/>
        <v>534371</v>
      </c>
      <c r="AI68" s="43">
        <f t="shared" si="160"/>
        <v>29153.18</v>
      </c>
      <c r="AJ68" s="45">
        <f t="shared" si="108"/>
        <v>41029.160000000003</v>
      </c>
      <c r="AK68" s="43"/>
    </row>
    <row r="69" spans="1:37" ht="20.25" customHeight="1">
      <c r="A69" s="42" t="s">
        <v>74</v>
      </c>
      <c r="B69" s="42" t="s">
        <v>35</v>
      </c>
      <c r="C69" s="55">
        <v>3042765</v>
      </c>
      <c r="D69" s="56">
        <v>11395.06</v>
      </c>
      <c r="E69" s="61">
        <v>534371</v>
      </c>
      <c r="F69" s="56">
        <v>25655.09</v>
      </c>
      <c r="G69" s="55">
        <v>3042836</v>
      </c>
      <c r="H69" s="56">
        <v>11395.4</v>
      </c>
      <c r="I69" s="55">
        <v>534400</v>
      </c>
      <c r="J69" s="56">
        <v>25656.49</v>
      </c>
      <c r="K69" s="43"/>
      <c r="L69" s="57">
        <f t="shared" ref="L69:O69" si="218">SUM(C69+G69)</f>
        <v>6085601</v>
      </c>
      <c r="M69" s="58">
        <f t="shared" si="218"/>
        <v>22790.46</v>
      </c>
      <c r="N69" s="57">
        <f t="shared" si="218"/>
        <v>1068771</v>
      </c>
      <c r="O69" s="58">
        <f t="shared" si="218"/>
        <v>51311.58</v>
      </c>
      <c r="P69" s="45">
        <f t="shared" si="1"/>
        <v>74102.040000000008</v>
      </c>
      <c r="Q69" s="43">
        <v>6077610</v>
      </c>
      <c r="R69" s="43">
        <v>22865.33</v>
      </c>
      <c r="S69" s="59">
        <f t="shared" ref="S69:T69" si="219">Q69-L69</f>
        <v>-7991</v>
      </c>
      <c r="T69" s="60">
        <f t="shared" si="219"/>
        <v>74.870000000002619</v>
      </c>
      <c r="U69" s="43">
        <v>1148813</v>
      </c>
      <c r="V69" s="43">
        <v>55031.39</v>
      </c>
      <c r="W69" s="59">
        <f t="shared" ref="W69:X69" si="220">U69-N69</f>
        <v>80042</v>
      </c>
      <c r="X69" s="60">
        <f t="shared" si="220"/>
        <v>3719.8099999999977</v>
      </c>
      <c r="Y69" s="60">
        <f t="shared" si="4"/>
        <v>3794.6800000000003</v>
      </c>
      <c r="Z69" s="60"/>
      <c r="AA69" s="43">
        <v>6085532</v>
      </c>
      <c r="AB69" s="43">
        <v>22177.54</v>
      </c>
      <c r="AC69" s="43">
        <v>1068741</v>
      </c>
      <c r="AD69" s="43">
        <v>49913.33</v>
      </c>
      <c r="AE69" s="43"/>
      <c r="AF69" s="43">
        <f t="shared" si="104"/>
        <v>3042766</v>
      </c>
      <c r="AG69" s="45">
        <f t="shared" si="159"/>
        <v>11399.26</v>
      </c>
      <c r="AH69" s="43">
        <f t="shared" si="106"/>
        <v>534371</v>
      </c>
      <c r="AI69" s="43">
        <f t="shared" si="160"/>
        <v>25655.45</v>
      </c>
      <c r="AJ69" s="45">
        <f t="shared" si="108"/>
        <v>37054.71</v>
      </c>
      <c r="AK69" s="43"/>
    </row>
    <row r="70" spans="1:37" ht="20.25" customHeight="1">
      <c r="A70" s="42" t="s">
        <v>75</v>
      </c>
      <c r="B70" s="42" t="s">
        <v>27</v>
      </c>
      <c r="C70" s="61">
        <v>5504413</v>
      </c>
      <c r="D70" s="56">
        <v>20568.07</v>
      </c>
      <c r="E70" s="55">
        <v>106900</v>
      </c>
      <c r="F70" s="56">
        <v>6028.58</v>
      </c>
      <c r="G70" s="55">
        <v>5504471</v>
      </c>
      <c r="H70" s="56">
        <v>20568.38</v>
      </c>
      <c r="I70" s="55">
        <v>106909</v>
      </c>
      <c r="J70" s="56">
        <v>6029.03</v>
      </c>
      <c r="K70" s="43"/>
      <c r="L70" s="57">
        <f t="shared" ref="L70:O70" si="221">SUM(C70+G70)</f>
        <v>11008884</v>
      </c>
      <c r="M70" s="58">
        <f t="shared" si="221"/>
        <v>41136.449999999997</v>
      </c>
      <c r="N70" s="57">
        <f t="shared" si="221"/>
        <v>213809</v>
      </c>
      <c r="O70" s="58">
        <f t="shared" si="221"/>
        <v>12057.61</v>
      </c>
      <c r="P70" s="45">
        <f t="shared" si="1"/>
        <v>53194.06</v>
      </c>
      <c r="Q70" s="44">
        <v>11680978</v>
      </c>
      <c r="R70" s="45">
        <v>44189.74</v>
      </c>
      <c r="S70" s="59">
        <f t="shared" ref="S70:T70" si="222">Q70-L70</f>
        <v>672094</v>
      </c>
      <c r="T70" s="60">
        <f t="shared" si="222"/>
        <v>3053.2900000000009</v>
      </c>
      <c r="U70" s="44">
        <v>294912</v>
      </c>
      <c r="V70" s="45">
        <v>16666.53</v>
      </c>
      <c r="W70" s="44">
        <f t="shared" ref="W70:X70" si="223">U70-N70</f>
        <v>81103</v>
      </c>
      <c r="X70" s="60">
        <f t="shared" si="223"/>
        <v>4608.9199999999983</v>
      </c>
      <c r="Y70" s="60">
        <f t="shared" si="4"/>
        <v>7662.2099999999991</v>
      </c>
      <c r="Z70" s="60"/>
      <c r="AA70" s="43">
        <v>11008831</v>
      </c>
      <c r="AB70" s="43">
        <v>40015</v>
      </c>
      <c r="AC70" s="43">
        <v>213802</v>
      </c>
      <c r="AD70" s="43">
        <v>11729.52</v>
      </c>
      <c r="AE70" s="43"/>
      <c r="AF70" s="43">
        <f t="shared" si="104"/>
        <v>5504416</v>
      </c>
      <c r="AG70" s="45">
        <f t="shared" si="159"/>
        <v>20567.71</v>
      </c>
      <c r="AH70" s="43">
        <f t="shared" si="106"/>
        <v>106901</v>
      </c>
      <c r="AI70" s="43">
        <f t="shared" si="160"/>
        <v>6028.97</v>
      </c>
      <c r="AJ70" s="45">
        <f t="shared" si="108"/>
        <v>26596.68</v>
      </c>
      <c r="AK70" s="43"/>
    </row>
    <row r="71" spans="1:37" ht="20.25" customHeight="1">
      <c r="A71" s="42" t="s">
        <v>75</v>
      </c>
      <c r="B71" s="42" t="s">
        <v>35</v>
      </c>
      <c r="C71" s="55">
        <v>5504413</v>
      </c>
      <c r="D71" s="56">
        <v>19500.68</v>
      </c>
      <c r="E71" s="55">
        <v>106900</v>
      </c>
      <c r="F71" s="56">
        <v>4945.24</v>
      </c>
      <c r="G71" s="55">
        <v>5504471</v>
      </c>
      <c r="H71" s="56">
        <v>19500.939999999999</v>
      </c>
      <c r="I71" s="55">
        <v>106909</v>
      </c>
      <c r="J71" s="56">
        <v>4945.6099999999997</v>
      </c>
      <c r="K71" s="43"/>
      <c r="L71" s="57">
        <f t="shared" ref="L71:O71" si="224">SUM(C71+G71)</f>
        <v>11008884</v>
      </c>
      <c r="M71" s="58">
        <f t="shared" si="224"/>
        <v>39001.619999999995</v>
      </c>
      <c r="N71" s="57">
        <f t="shared" si="224"/>
        <v>213809</v>
      </c>
      <c r="O71" s="58">
        <f t="shared" si="224"/>
        <v>9890.8499999999985</v>
      </c>
      <c r="P71" s="45">
        <f t="shared" si="1"/>
        <v>48892.469999999994</v>
      </c>
      <c r="Q71" s="43">
        <v>11680978</v>
      </c>
      <c r="R71" s="43">
        <v>41668.19</v>
      </c>
      <c r="S71" s="59">
        <f t="shared" ref="S71:T71" si="225">Q71-L71</f>
        <v>672094</v>
      </c>
      <c r="T71" s="60">
        <f t="shared" si="225"/>
        <v>2666.570000000007</v>
      </c>
      <c r="U71" s="43">
        <v>294912</v>
      </c>
      <c r="V71" s="43">
        <v>13642.63</v>
      </c>
      <c r="W71" s="59">
        <f t="shared" ref="W71:X71" si="226">U71-N71</f>
        <v>81103</v>
      </c>
      <c r="X71" s="60">
        <f t="shared" si="226"/>
        <v>3751.7800000000007</v>
      </c>
      <c r="Y71" s="60">
        <f t="shared" si="4"/>
        <v>6418.3500000000076</v>
      </c>
      <c r="Z71" s="60"/>
      <c r="AA71" s="43">
        <v>11008831</v>
      </c>
      <c r="AB71" s="43">
        <v>37931.06</v>
      </c>
      <c r="AC71" s="43">
        <v>213802</v>
      </c>
      <c r="AD71" s="43">
        <v>9621.17</v>
      </c>
      <c r="AE71" s="43"/>
      <c r="AF71" s="43">
        <f t="shared" si="104"/>
        <v>5504416</v>
      </c>
      <c r="AG71" s="45">
        <f t="shared" si="159"/>
        <v>19496.560000000001</v>
      </c>
      <c r="AH71" s="43">
        <f t="shared" si="106"/>
        <v>106901</v>
      </c>
      <c r="AI71" s="43">
        <f t="shared" si="160"/>
        <v>4945.28</v>
      </c>
      <c r="AJ71" s="45">
        <f t="shared" si="108"/>
        <v>24441.84</v>
      </c>
      <c r="AK71" s="43"/>
    </row>
    <row r="72" spans="1:37" ht="20.25" customHeight="1">
      <c r="A72" s="42" t="s">
        <v>76</v>
      </c>
      <c r="B72" s="42" t="s">
        <v>27</v>
      </c>
      <c r="C72" s="55">
        <v>5665688</v>
      </c>
      <c r="D72" s="56">
        <v>19484.71</v>
      </c>
      <c r="E72" s="55">
        <v>487057</v>
      </c>
      <c r="F72" s="56">
        <v>24721.29</v>
      </c>
      <c r="G72" s="55">
        <v>5665715</v>
      </c>
      <c r="H72" s="56">
        <v>19484.830000000002</v>
      </c>
      <c r="I72" s="55">
        <v>487065</v>
      </c>
      <c r="J72" s="56">
        <v>24721.74</v>
      </c>
      <c r="K72" s="43"/>
      <c r="L72" s="57">
        <f t="shared" ref="L72:O72" si="227">SUM(C72+G72)</f>
        <v>11331403</v>
      </c>
      <c r="M72" s="58">
        <f t="shared" si="227"/>
        <v>38969.54</v>
      </c>
      <c r="N72" s="57">
        <f t="shared" si="227"/>
        <v>974122</v>
      </c>
      <c r="O72" s="58">
        <f t="shared" si="227"/>
        <v>49443.03</v>
      </c>
      <c r="P72" s="45">
        <f t="shared" si="1"/>
        <v>88412.57</v>
      </c>
      <c r="Q72" s="44">
        <v>10400383</v>
      </c>
      <c r="R72" s="45">
        <v>35585.9</v>
      </c>
      <c r="S72" s="59">
        <f t="shared" ref="S72:T72" si="228">Q72-L72</f>
        <v>-931020</v>
      </c>
      <c r="T72" s="60">
        <f t="shared" si="228"/>
        <v>-3383.6399999999994</v>
      </c>
      <c r="U72" s="44">
        <v>1283887</v>
      </c>
      <c r="V72" s="45">
        <v>64817.34</v>
      </c>
      <c r="W72" s="44">
        <f t="shared" ref="W72:X72" si="229">U72-N72</f>
        <v>309765</v>
      </c>
      <c r="X72" s="60">
        <f t="shared" si="229"/>
        <v>15374.309999999998</v>
      </c>
      <c r="Y72" s="60">
        <f t="shared" si="4"/>
        <v>11990.669999999998</v>
      </c>
      <c r="Z72" s="60"/>
      <c r="AA72" s="43">
        <v>7241083</v>
      </c>
      <c r="AB72" s="43">
        <v>24907.1</v>
      </c>
      <c r="AC72" s="43">
        <v>641247</v>
      </c>
      <c r="AD72" s="43">
        <v>32565.05</v>
      </c>
      <c r="AE72" s="43"/>
      <c r="AF72" s="43">
        <f t="shared" si="104"/>
        <v>3620542</v>
      </c>
      <c r="AG72" s="45">
        <f t="shared" si="159"/>
        <v>12802.25</v>
      </c>
      <c r="AH72" s="43">
        <f t="shared" si="106"/>
        <v>320624</v>
      </c>
      <c r="AI72" s="43">
        <f t="shared" si="160"/>
        <v>16738.439999999999</v>
      </c>
      <c r="AJ72" s="45">
        <f t="shared" si="108"/>
        <v>29540.69</v>
      </c>
      <c r="AK72" s="43"/>
    </row>
    <row r="73" spans="1:37" ht="20.25" customHeight="1">
      <c r="A73" s="42" t="s">
        <v>76</v>
      </c>
      <c r="B73" s="42" t="s">
        <v>35</v>
      </c>
      <c r="C73" s="55">
        <v>5665688</v>
      </c>
      <c r="D73" s="56">
        <v>19168.75</v>
      </c>
      <c r="E73" s="55">
        <v>487057</v>
      </c>
      <c r="F73" s="56">
        <v>22038.03</v>
      </c>
      <c r="G73" s="55">
        <v>5665715</v>
      </c>
      <c r="H73" s="56">
        <v>19168.86</v>
      </c>
      <c r="I73" s="55">
        <v>487065</v>
      </c>
      <c r="J73" s="56">
        <v>22038.41</v>
      </c>
      <c r="K73" s="43"/>
      <c r="L73" s="57">
        <f t="shared" ref="L73:O73" si="230">SUM(C73+G73)</f>
        <v>11331403</v>
      </c>
      <c r="M73" s="58">
        <f t="shared" si="230"/>
        <v>38337.61</v>
      </c>
      <c r="N73" s="57">
        <f t="shared" si="230"/>
        <v>974122</v>
      </c>
      <c r="O73" s="58">
        <f t="shared" si="230"/>
        <v>44076.44</v>
      </c>
      <c r="P73" s="45">
        <f t="shared" si="1"/>
        <v>82414.05</v>
      </c>
      <c r="Q73" s="43">
        <v>10400383</v>
      </c>
      <c r="R73" s="43">
        <v>35033.68</v>
      </c>
      <c r="S73" s="59">
        <f t="shared" ref="S73:T73" si="231">Q73-L73</f>
        <v>-931020</v>
      </c>
      <c r="T73" s="60">
        <f t="shared" si="231"/>
        <v>-3303.9300000000003</v>
      </c>
      <c r="U73" s="43">
        <v>1283887</v>
      </c>
      <c r="V73" s="43">
        <v>58029.35</v>
      </c>
      <c r="W73" s="59">
        <f t="shared" ref="W73:X73" si="232">U73-N73</f>
        <v>309765</v>
      </c>
      <c r="X73" s="60">
        <f t="shared" si="232"/>
        <v>13952.909999999996</v>
      </c>
      <c r="Y73" s="60">
        <f t="shared" si="4"/>
        <v>10648.979999999996</v>
      </c>
      <c r="Z73" s="60"/>
      <c r="AA73" s="43">
        <v>7241083</v>
      </c>
      <c r="AB73" s="43">
        <v>24503.74</v>
      </c>
      <c r="AC73" s="43">
        <v>641247</v>
      </c>
      <c r="AD73" s="43">
        <v>29010.04</v>
      </c>
      <c r="AE73" s="43"/>
      <c r="AF73" s="43">
        <f t="shared" si="104"/>
        <v>3620542</v>
      </c>
      <c r="AG73" s="45">
        <f t="shared" si="159"/>
        <v>12594.92</v>
      </c>
      <c r="AH73" s="43">
        <f t="shared" si="106"/>
        <v>320624</v>
      </c>
      <c r="AI73" s="43">
        <f t="shared" si="160"/>
        <v>14911.16</v>
      </c>
      <c r="AJ73" s="45">
        <f t="shared" si="108"/>
        <v>27506.080000000002</v>
      </c>
      <c r="AK73" s="43"/>
    </row>
    <row r="74" spans="1:37" ht="20.25" customHeight="1">
      <c r="A74" s="42" t="s">
        <v>77</v>
      </c>
      <c r="B74" s="42" t="s">
        <v>27</v>
      </c>
      <c r="C74" s="55">
        <v>1298249</v>
      </c>
      <c r="D74" s="56">
        <v>4500.9799999999996</v>
      </c>
      <c r="E74" s="55">
        <v>75590</v>
      </c>
      <c r="F74" s="56">
        <v>3899.29</v>
      </c>
      <c r="G74" s="55">
        <v>1298256</v>
      </c>
      <c r="H74" s="56">
        <v>4501.0200000000004</v>
      </c>
      <c r="I74" s="55">
        <v>75592</v>
      </c>
      <c r="J74" s="56">
        <v>3899.48</v>
      </c>
      <c r="K74" s="43"/>
      <c r="L74" s="57">
        <f t="shared" ref="L74:O74" si="233">SUM(C74+G74)</f>
        <v>2596505</v>
      </c>
      <c r="M74" s="58">
        <f t="shared" si="233"/>
        <v>9002</v>
      </c>
      <c r="N74" s="57">
        <f t="shared" si="233"/>
        <v>151182</v>
      </c>
      <c r="O74" s="58">
        <f t="shared" si="233"/>
        <v>7798.77</v>
      </c>
      <c r="P74" s="45">
        <f t="shared" si="1"/>
        <v>16800.77</v>
      </c>
      <c r="Q74" s="44">
        <v>2704769</v>
      </c>
      <c r="R74" s="45">
        <v>9327.83</v>
      </c>
      <c r="S74" s="59">
        <f t="shared" ref="S74:T74" si="234">Q74-L74</f>
        <v>108264</v>
      </c>
      <c r="T74" s="60">
        <f t="shared" si="234"/>
        <v>325.82999999999993</v>
      </c>
      <c r="U74" s="44">
        <v>152446</v>
      </c>
      <c r="V74" s="45">
        <v>7903.06</v>
      </c>
      <c r="W74" s="44">
        <f t="shared" ref="W74:X74" si="235">U74-N74</f>
        <v>1264</v>
      </c>
      <c r="X74" s="60">
        <f t="shared" si="235"/>
        <v>104.28999999999996</v>
      </c>
      <c r="Y74" s="60">
        <f t="shared" si="4"/>
        <v>430.11999999999989</v>
      </c>
      <c r="Z74" s="60"/>
      <c r="AA74" s="43">
        <v>2596496</v>
      </c>
      <c r="AB74" s="43">
        <v>8756.08</v>
      </c>
      <c r="AC74" s="43">
        <v>151177</v>
      </c>
      <c r="AD74" s="43">
        <v>7586.01</v>
      </c>
      <c r="AE74" s="43"/>
      <c r="AF74" s="43">
        <f t="shared" si="104"/>
        <v>1298248</v>
      </c>
      <c r="AG74" s="45">
        <f t="shared" si="159"/>
        <v>4500.63</v>
      </c>
      <c r="AH74" s="43">
        <f t="shared" si="106"/>
        <v>75589</v>
      </c>
      <c r="AI74" s="43">
        <f t="shared" si="160"/>
        <v>3899.21</v>
      </c>
      <c r="AJ74" s="45">
        <f t="shared" si="108"/>
        <v>8399.84</v>
      </c>
      <c r="AK74" s="43"/>
    </row>
    <row r="75" spans="1:37" ht="20.25" customHeight="1">
      <c r="A75" s="42" t="s">
        <v>77</v>
      </c>
      <c r="B75" s="42" t="s">
        <v>35</v>
      </c>
      <c r="C75" s="55">
        <v>1298249</v>
      </c>
      <c r="D75" s="56">
        <v>4404.7</v>
      </c>
      <c r="E75" s="55">
        <v>75590</v>
      </c>
      <c r="F75" s="56">
        <v>3496.72</v>
      </c>
      <c r="G75" s="55">
        <v>1298256</v>
      </c>
      <c r="H75" s="56">
        <v>4404.74</v>
      </c>
      <c r="I75" s="55">
        <v>72592</v>
      </c>
      <c r="J75" s="56">
        <v>3496.89</v>
      </c>
      <c r="K75" s="43"/>
      <c r="L75" s="57">
        <f t="shared" ref="L75:O75" si="236">SUM(C75+G75)</f>
        <v>2596505</v>
      </c>
      <c r="M75" s="58">
        <f t="shared" si="236"/>
        <v>8809.4399999999987</v>
      </c>
      <c r="N75" s="57">
        <f t="shared" si="236"/>
        <v>148182</v>
      </c>
      <c r="O75" s="58">
        <f t="shared" si="236"/>
        <v>6993.61</v>
      </c>
      <c r="P75" s="45">
        <f t="shared" si="1"/>
        <v>15803.05</v>
      </c>
      <c r="Q75" s="43">
        <v>2704769</v>
      </c>
      <c r="R75" s="43">
        <v>9147.75</v>
      </c>
      <c r="S75" s="59">
        <f t="shared" ref="S75:T75" si="237">Q75-L75</f>
        <v>108264</v>
      </c>
      <c r="T75" s="60">
        <f t="shared" si="237"/>
        <v>338.31000000000131</v>
      </c>
      <c r="U75" s="43">
        <v>152446</v>
      </c>
      <c r="V75" s="43">
        <v>7052.15</v>
      </c>
      <c r="W75" s="59">
        <f t="shared" ref="W75:X75" si="238">U75-N75</f>
        <v>4264</v>
      </c>
      <c r="X75" s="60">
        <f t="shared" si="238"/>
        <v>58.539999999999964</v>
      </c>
      <c r="Y75" s="60">
        <f t="shared" si="4"/>
        <v>396.85000000000127</v>
      </c>
      <c r="Z75" s="60"/>
      <c r="AA75" s="43">
        <v>2596496</v>
      </c>
      <c r="AB75" s="43">
        <v>8568.09</v>
      </c>
      <c r="AC75" s="43">
        <v>151177</v>
      </c>
      <c r="AD75" s="43">
        <v>6803</v>
      </c>
      <c r="AE75" s="43"/>
      <c r="AF75" s="43">
        <f t="shared" si="104"/>
        <v>1298248</v>
      </c>
      <c r="AG75" s="45">
        <f t="shared" si="159"/>
        <v>4404</v>
      </c>
      <c r="AH75" s="43">
        <f t="shared" si="106"/>
        <v>75589</v>
      </c>
      <c r="AI75" s="43">
        <f t="shared" si="160"/>
        <v>3496.74</v>
      </c>
      <c r="AJ75" s="45">
        <f t="shared" si="108"/>
        <v>7900.74</v>
      </c>
      <c r="AK75" s="43"/>
    </row>
    <row r="76" spans="1:37" ht="20.25" customHeight="1">
      <c r="A76" s="42" t="s">
        <v>148</v>
      </c>
      <c r="B76" s="42" t="s">
        <v>27</v>
      </c>
      <c r="C76" s="55">
        <v>1967601</v>
      </c>
      <c r="D76" s="56">
        <v>8339.73</v>
      </c>
      <c r="E76" s="44">
        <v>140103</v>
      </c>
      <c r="F76" s="56">
        <v>8978.69</v>
      </c>
      <c r="G76" s="44">
        <v>1967624</v>
      </c>
      <c r="H76" s="56">
        <v>8339.98</v>
      </c>
      <c r="I76" s="44">
        <v>140108</v>
      </c>
      <c r="J76" s="56">
        <v>8979.4599999999991</v>
      </c>
      <c r="K76" s="43"/>
      <c r="L76" s="57">
        <f t="shared" ref="L76:O76" si="239">SUM(C76+G76)</f>
        <v>3935225</v>
      </c>
      <c r="M76" s="58">
        <f t="shared" si="239"/>
        <v>16679.71</v>
      </c>
      <c r="N76" s="57">
        <f t="shared" si="239"/>
        <v>280211</v>
      </c>
      <c r="O76" s="58">
        <f t="shared" si="239"/>
        <v>17958.150000000001</v>
      </c>
      <c r="P76" s="45">
        <f t="shared" si="1"/>
        <v>34637.86</v>
      </c>
      <c r="Q76" s="44">
        <v>4076634</v>
      </c>
      <c r="R76" s="45">
        <v>17548.23</v>
      </c>
      <c r="S76" s="59">
        <f t="shared" ref="S76:T76" si="240">Q76-L76</f>
        <v>141409</v>
      </c>
      <c r="T76" s="60">
        <f t="shared" si="240"/>
        <v>868.52000000000044</v>
      </c>
      <c r="U76" s="44">
        <v>182605</v>
      </c>
      <c r="V76" s="45">
        <v>12085.75</v>
      </c>
      <c r="W76" s="44">
        <f t="shared" ref="W76:X76" si="241">U76-N76</f>
        <v>-97606</v>
      </c>
      <c r="X76" s="60">
        <f t="shared" si="241"/>
        <v>-5872.4000000000015</v>
      </c>
      <c r="Y76" s="60">
        <f t="shared" si="4"/>
        <v>-5003.880000000001</v>
      </c>
      <c r="Z76" s="60"/>
      <c r="AA76" s="43">
        <v>3968102</v>
      </c>
      <c r="AB76" s="43">
        <v>17056.830000000002</v>
      </c>
      <c r="AC76" s="43">
        <v>279915</v>
      </c>
      <c r="AD76" s="43">
        <v>19511.189999999999</v>
      </c>
      <c r="AE76" s="43"/>
      <c r="AF76" s="43">
        <f t="shared" si="104"/>
        <v>1984051</v>
      </c>
      <c r="AG76" s="45">
        <f t="shared" si="159"/>
        <v>8767.2099999999991</v>
      </c>
      <c r="AH76" s="43">
        <f t="shared" si="106"/>
        <v>139958</v>
      </c>
      <c r="AI76" s="43">
        <f t="shared" si="160"/>
        <v>10028.75</v>
      </c>
      <c r="AJ76" s="45">
        <f t="shared" si="108"/>
        <v>18795.96</v>
      </c>
      <c r="AK76" s="43"/>
    </row>
    <row r="77" spans="1:37" ht="20.25" customHeight="1">
      <c r="A77" s="43" t="s">
        <v>148</v>
      </c>
      <c r="B77" s="43" t="s">
        <v>34</v>
      </c>
      <c r="C77" s="44">
        <v>82703</v>
      </c>
      <c r="D77" s="45">
        <v>1045.98</v>
      </c>
      <c r="E77" s="55">
        <v>14264</v>
      </c>
      <c r="F77" s="45">
        <v>1839.38</v>
      </c>
      <c r="G77" s="55">
        <v>74205</v>
      </c>
      <c r="H77" s="45">
        <v>925.31</v>
      </c>
      <c r="I77" s="55">
        <v>9530</v>
      </c>
      <c r="J77" s="45">
        <v>1224.9000000000001</v>
      </c>
      <c r="K77" s="43"/>
      <c r="L77" s="57">
        <f t="shared" ref="L77:O77" si="242">SUM(C77+G77)</f>
        <v>156908</v>
      </c>
      <c r="M77" s="58">
        <f t="shared" si="242"/>
        <v>1971.29</v>
      </c>
      <c r="N77" s="57">
        <f t="shared" si="242"/>
        <v>23794</v>
      </c>
      <c r="O77" s="58">
        <f t="shared" si="242"/>
        <v>3064.28</v>
      </c>
      <c r="P77" s="45">
        <f t="shared" si="1"/>
        <v>5035.57</v>
      </c>
      <c r="Q77" s="43">
        <v>165309</v>
      </c>
      <c r="R77" s="43">
        <v>1971.38</v>
      </c>
      <c r="S77" s="59">
        <f t="shared" ref="S77:T77" si="243">Q77-L77</f>
        <v>8401</v>
      </c>
      <c r="T77" s="60">
        <f t="shared" si="243"/>
        <v>9.0000000000145519E-2</v>
      </c>
      <c r="U77" s="43">
        <v>20764</v>
      </c>
      <c r="V77" s="43">
        <v>2682.02</v>
      </c>
      <c r="W77" s="59">
        <f t="shared" ref="W77:X77" si="244">U77-N77</f>
        <v>-3030</v>
      </c>
      <c r="X77" s="60">
        <f t="shared" si="244"/>
        <v>-382.26000000000022</v>
      </c>
      <c r="Y77" s="60">
        <f t="shared" si="4"/>
        <v>-382.17000000000007</v>
      </c>
      <c r="Z77" s="60"/>
      <c r="AA77" s="43">
        <v>382203</v>
      </c>
      <c r="AB77" s="43">
        <v>4535.7299999999996</v>
      </c>
      <c r="AC77" s="43">
        <v>56973</v>
      </c>
      <c r="AD77" s="43">
        <v>7162.9</v>
      </c>
      <c r="AE77" s="43"/>
      <c r="AF77" s="43">
        <f t="shared" si="104"/>
        <v>191102</v>
      </c>
      <c r="AG77" s="45">
        <f t="shared" si="159"/>
        <v>2331.37</v>
      </c>
      <c r="AH77" s="43">
        <f t="shared" si="106"/>
        <v>28487</v>
      </c>
      <c r="AI77" s="43">
        <f t="shared" si="160"/>
        <v>3681.73</v>
      </c>
      <c r="AJ77" s="45">
        <f t="shared" si="108"/>
        <v>6013.1</v>
      </c>
      <c r="AK77" s="43"/>
    </row>
    <row r="78" spans="1:37" ht="20.25" customHeight="1">
      <c r="A78" s="42" t="s">
        <v>148</v>
      </c>
      <c r="B78" s="42" t="s">
        <v>35</v>
      </c>
      <c r="C78" s="55">
        <v>1884898</v>
      </c>
      <c r="D78" s="56">
        <v>6768.11</v>
      </c>
      <c r="E78" s="55">
        <v>125838</v>
      </c>
      <c r="F78" s="56">
        <v>6122.96</v>
      </c>
      <c r="G78" s="55">
        <v>1890748</v>
      </c>
      <c r="H78" s="56">
        <v>6803.63</v>
      </c>
      <c r="I78" s="55">
        <v>130578</v>
      </c>
      <c r="J78" s="56">
        <v>6367.98</v>
      </c>
      <c r="K78" s="43"/>
      <c r="L78" s="57">
        <f t="shared" ref="L78:O78" si="245">SUM(C78+G78)</f>
        <v>3775646</v>
      </c>
      <c r="M78" s="58">
        <f t="shared" si="245"/>
        <v>13571.74</v>
      </c>
      <c r="N78" s="57">
        <f t="shared" si="245"/>
        <v>256416</v>
      </c>
      <c r="O78" s="58">
        <f t="shared" si="245"/>
        <v>12490.939999999999</v>
      </c>
      <c r="P78" s="45">
        <f t="shared" si="1"/>
        <v>26062.68</v>
      </c>
      <c r="Q78" s="43">
        <v>3911325</v>
      </c>
      <c r="R78" s="43">
        <v>14133.32</v>
      </c>
      <c r="S78" s="59">
        <f t="shared" ref="S78:T78" si="246">Q78-L78</f>
        <v>135679</v>
      </c>
      <c r="T78" s="60">
        <f t="shared" si="246"/>
        <v>561.57999999999993</v>
      </c>
      <c r="U78" s="43">
        <v>161841</v>
      </c>
      <c r="V78" s="43">
        <v>7954.67</v>
      </c>
      <c r="W78" s="59">
        <f t="shared" ref="W78:X78" si="247">U78-N78</f>
        <v>-94575</v>
      </c>
      <c r="X78" s="60">
        <f t="shared" si="247"/>
        <v>-4536.2699999999986</v>
      </c>
      <c r="Y78" s="60">
        <f t="shared" si="4"/>
        <v>-3974.6899999999987</v>
      </c>
      <c r="Z78" s="60"/>
      <c r="AA78" s="43">
        <v>3585899</v>
      </c>
      <c r="AB78" s="43">
        <v>11942.53</v>
      </c>
      <c r="AC78" s="43">
        <v>222942</v>
      </c>
      <c r="AD78" s="43">
        <v>10375.73</v>
      </c>
      <c r="AE78" s="43"/>
      <c r="AF78" s="43">
        <f t="shared" si="104"/>
        <v>1792950</v>
      </c>
      <c r="AG78" s="45">
        <f t="shared" si="159"/>
        <v>6138.46</v>
      </c>
      <c r="AH78" s="43">
        <f t="shared" si="106"/>
        <v>111471</v>
      </c>
      <c r="AI78" s="43">
        <f t="shared" si="160"/>
        <v>5333.13</v>
      </c>
      <c r="AJ78" s="45">
        <f t="shared" si="108"/>
        <v>11471.59</v>
      </c>
      <c r="AK78" s="43"/>
    </row>
    <row r="79" spans="1:37" ht="20.25" customHeight="1">
      <c r="A79" s="42" t="s">
        <v>81</v>
      </c>
      <c r="B79" s="42" t="s">
        <v>27</v>
      </c>
      <c r="C79" s="55">
        <v>326450</v>
      </c>
      <c r="D79" s="56">
        <v>1172.67</v>
      </c>
      <c r="E79" s="55">
        <v>87148</v>
      </c>
      <c r="F79" s="56">
        <v>4710.67</v>
      </c>
      <c r="G79" s="55">
        <v>326454</v>
      </c>
      <c r="H79" s="56">
        <v>1172.69</v>
      </c>
      <c r="I79" s="55">
        <v>87149</v>
      </c>
      <c r="J79" s="56">
        <v>4710.75</v>
      </c>
      <c r="K79" s="43"/>
      <c r="L79" s="57">
        <f t="shared" ref="L79:O79" si="248">SUM(C79+G79)</f>
        <v>652904</v>
      </c>
      <c r="M79" s="58">
        <f t="shared" si="248"/>
        <v>2345.36</v>
      </c>
      <c r="N79" s="57">
        <f t="shared" si="248"/>
        <v>174297</v>
      </c>
      <c r="O79" s="58">
        <f t="shared" si="248"/>
        <v>9421.42</v>
      </c>
      <c r="P79" s="45">
        <f t="shared" si="1"/>
        <v>11766.78</v>
      </c>
      <c r="Q79" s="44">
        <v>631938</v>
      </c>
      <c r="R79" s="45">
        <v>2238.44</v>
      </c>
      <c r="S79" s="59">
        <f t="shared" ref="S79:T79" si="249">Q79-L79</f>
        <v>-20966</v>
      </c>
      <c r="T79" s="60">
        <f t="shared" si="249"/>
        <v>-106.92000000000007</v>
      </c>
      <c r="U79" s="44">
        <v>183499</v>
      </c>
      <c r="V79" s="45">
        <v>9806.1200000000008</v>
      </c>
      <c r="W79" s="44">
        <f t="shared" ref="W79:X79" si="250">U79-N79</f>
        <v>9202</v>
      </c>
      <c r="X79" s="60">
        <f t="shared" si="250"/>
        <v>384.70000000000073</v>
      </c>
      <c r="Y79" s="60">
        <f t="shared" si="4"/>
        <v>277.78000000000065</v>
      </c>
      <c r="Z79" s="60"/>
      <c r="AA79" s="43">
        <v>652901</v>
      </c>
      <c r="AB79" s="43">
        <v>2282.64</v>
      </c>
      <c r="AC79" s="43">
        <v>174295</v>
      </c>
      <c r="AD79" s="43">
        <v>9164.23</v>
      </c>
      <c r="AE79" s="43"/>
      <c r="AF79" s="43">
        <f t="shared" si="104"/>
        <v>326451</v>
      </c>
      <c r="AG79" s="45">
        <f t="shared" si="159"/>
        <v>1173.28</v>
      </c>
      <c r="AH79" s="43">
        <f t="shared" si="106"/>
        <v>87148</v>
      </c>
      <c r="AI79" s="43">
        <f t="shared" si="160"/>
        <v>4710.41</v>
      </c>
      <c r="AJ79" s="45">
        <f t="shared" si="108"/>
        <v>5883.69</v>
      </c>
      <c r="AK79" s="43"/>
    </row>
    <row r="80" spans="1:37" ht="20.25" customHeight="1">
      <c r="A80" s="42" t="s">
        <v>81</v>
      </c>
      <c r="B80" s="42" t="s">
        <v>35</v>
      </c>
      <c r="C80" s="55">
        <v>326450</v>
      </c>
      <c r="D80" s="56">
        <v>1131.76</v>
      </c>
      <c r="E80" s="55">
        <v>87148</v>
      </c>
      <c r="F80" s="56">
        <v>4031.44</v>
      </c>
      <c r="G80" s="55">
        <v>326454</v>
      </c>
      <c r="H80" s="56">
        <v>1131.77</v>
      </c>
      <c r="I80" s="55">
        <v>87149</v>
      </c>
      <c r="J80" s="56">
        <v>4031.51</v>
      </c>
      <c r="K80" s="43"/>
      <c r="L80" s="57">
        <f t="shared" ref="L80:O80" si="251">SUM(C80+G80)</f>
        <v>652904</v>
      </c>
      <c r="M80" s="58">
        <f t="shared" si="251"/>
        <v>2263.5299999999997</v>
      </c>
      <c r="N80" s="57">
        <f t="shared" si="251"/>
        <v>174297</v>
      </c>
      <c r="O80" s="58">
        <f t="shared" si="251"/>
        <v>8062.9500000000007</v>
      </c>
      <c r="P80" s="45">
        <f t="shared" si="1"/>
        <v>10326.48</v>
      </c>
      <c r="Q80" s="43">
        <v>631938</v>
      </c>
      <c r="R80" s="43">
        <v>2172.35</v>
      </c>
      <c r="S80" s="59">
        <f t="shared" ref="S80:T80" si="252">Q80-L80</f>
        <v>-20966</v>
      </c>
      <c r="T80" s="60">
        <f t="shared" si="252"/>
        <v>-91.179999999999836</v>
      </c>
      <c r="U80" s="43">
        <v>183499</v>
      </c>
      <c r="V80" s="43">
        <v>8488.66</v>
      </c>
      <c r="W80" s="59">
        <f t="shared" ref="W80:X80" si="253">U80-N80</f>
        <v>9202</v>
      </c>
      <c r="X80" s="60">
        <f t="shared" si="253"/>
        <v>425.70999999999913</v>
      </c>
      <c r="Y80" s="60">
        <f t="shared" si="4"/>
        <v>334.52999999999929</v>
      </c>
      <c r="Z80" s="60"/>
      <c r="AA80" s="43">
        <v>652901</v>
      </c>
      <c r="AB80" s="43">
        <v>2201.46</v>
      </c>
      <c r="AC80" s="43">
        <v>174295</v>
      </c>
      <c r="AD80" s="43">
        <v>7843.29</v>
      </c>
      <c r="AE80" s="43"/>
      <c r="AF80" s="43">
        <f t="shared" si="104"/>
        <v>326451</v>
      </c>
      <c r="AG80" s="45">
        <f t="shared" si="159"/>
        <v>1131.55</v>
      </c>
      <c r="AH80" s="43">
        <f t="shared" si="106"/>
        <v>87148</v>
      </c>
      <c r="AI80" s="43">
        <f t="shared" si="160"/>
        <v>4031.45</v>
      </c>
      <c r="AJ80" s="45">
        <f t="shared" si="108"/>
        <v>5163</v>
      </c>
      <c r="AK80" s="43"/>
    </row>
    <row r="81" spans="1:37" ht="20.25" customHeight="1">
      <c r="A81" s="42" t="s">
        <v>82</v>
      </c>
      <c r="B81" s="42" t="s">
        <v>27</v>
      </c>
      <c r="C81" s="55">
        <v>1390822</v>
      </c>
      <c r="D81" s="56">
        <v>5911.89</v>
      </c>
      <c r="E81" s="55">
        <v>58734</v>
      </c>
      <c r="F81" s="56">
        <v>2412.79</v>
      </c>
      <c r="G81" s="55">
        <v>1390830</v>
      </c>
      <c r="H81" s="56">
        <v>5911.91</v>
      </c>
      <c r="I81" s="55">
        <v>58735</v>
      </c>
      <c r="J81" s="56">
        <v>2412.83</v>
      </c>
      <c r="K81" s="43"/>
      <c r="L81" s="57">
        <f t="shared" ref="L81:O81" si="254">SUM(C81+G81)</f>
        <v>2781652</v>
      </c>
      <c r="M81" s="58">
        <f t="shared" si="254"/>
        <v>11823.8</v>
      </c>
      <c r="N81" s="57">
        <f t="shared" si="254"/>
        <v>117469</v>
      </c>
      <c r="O81" s="58">
        <f t="shared" si="254"/>
        <v>4825.62</v>
      </c>
      <c r="P81" s="45">
        <f t="shared" si="1"/>
        <v>16649.419999999998</v>
      </c>
      <c r="Q81" s="44">
        <v>2730508</v>
      </c>
      <c r="R81" s="45">
        <v>11739.61</v>
      </c>
      <c r="S81" s="59">
        <f t="shared" ref="S81:T81" si="255">Q81-L81</f>
        <v>-51144</v>
      </c>
      <c r="T81" s="60">
        <f t="shared" si="255"/>
        <v>-84.18999999999869</v>
      </c>
      <c r="U81" s="44">
        <v>160281</v>
      </c>
      <c r="V81" s="45">
        <v>6584.34</v>
      </c>
      <c r="W81" s="44">
        <f t="shared" ref="W81:X81" si="256">U81-N81</f>
        <v>42812</v>
      </c>
      <c r="X81" s="60">
        <f t="shared" si="256"/>
        <v>1758.7200000000003</v>
      </c>
      <c r="Y81" s="60">
        <f t="shared" si="4"/>
        <v>1674.5300000000016</v>
      </c>
      <c r="Z81" s="60"/>
      <c r="AA81" s="43">
        <v>2781647</v>
      </c>
      <c r="AB81" s="43">
        <v>11498.53</v>
      </c>
      <c r="AC81" s="43">
        <v>117468</v>
      </c>
      <c r="AD81" s="43">
        <v>4694.03</v>
      </c>
      <c r="AE81" s="43"/>
      <c r="AF81" s="43">
        <f t="shared" si="104"/>
        <v>1390824</v>
      </c>
      <c r="AG81" s="45">
        <f t="shared" si="159"/>
        <v>5910.24</v>
      </c>
      <c r="AH81" s="43">
        <f t="shared" si="106"/>
        <v>58734</v>
      </c>
      <c r="AI81" s="43">
        <f t="shared" si="160"/>
        <v>2412.73</v>
      </c>
      <c r="AJ81" s="45">
        <f t="shared" si="108"/>
        <v>8322.9699999999993</v>
      </c>
      <c r="AK81" s="43"/>
    </row>
    <row r="82" spans="1:37" ht="20.25" customHeight="1">
      <c r="A82" s="42" t="s">
        <v>82</v>
      </c>
      <c r="B82" s="42" t="s">
        <v>30</v>
      </c>
      <c r="C82" s="55">
        <v>1390822</v>
      </c>
      <c r="D82" s="56">
        <v>5911.89</v>
      </c>
      <c r="E82" s="55">
        <v>58734</v>
      </c>
      <c r="F82" s="56">
        <v>2173.75</v>
      </c>
      <c r="G82" s="55">
        <v>1390830</v>
      </c>
      <c r="H82" s="56">
        <v>5911.91</v>
      </c>
      <c r="I82" s="55">
        <v>58735</v>
      </c>
      <c r="J82" s="56">
        <v>2173.7800000000002</v>
      </c>
      <c r="K82" s="43"/>
      <c r="L82" s="57">
        <f t="shared" ref="L82:O82" si="257">SUM(C82+G82)</f>
        <v>2781652</v>
      </c>
      <c r="M82" s="58">
        <f t="shared" si="257"/>
        <v>11823.8</v>
      </c>
      <c r="N82" s="57">
        <f t="shared" si="257"/>
        <v>117469</v>
      </c>
      <c r="O82" s="58">
        <f t="shared" si="257"/>
        <v>4347.5300000000007</v>
      </c>
      <c r="P82" s="45">
        <f t="shared" si="1"/>
        <v>16171.33</v>
      </c>
      <c r="Q82" s="43">
        <v>2730508</v>
      </c>
      <c r="R82" s="43">
        <v>11739.61</v>
      </c>
      <c r="S82" s="59">
        <f t="shared" ref="S82:T82" si="258">Q82-L82</f>
        <v>-51144</v>
      </c>
      <c r="T82" s="60">
        <f t="shared" si="258"/>
        <v>-84.18999999999869</v>
      </c>
      <c r="U82" s="43">
        <v>160281</v>
      </c>
      <c r="V82" s="43">
        <v>5932</v>
      </c>
      <c r="W82" s="59">
        <f t="shared" ref="W82:X82" si="259">U82-N82</f>
        <v>42812</v>
      </c>
      <c r="X82" s="60">
        <f t="shared" si="259"/>
        <v>1584.4699999999993</v>
      </c>
      <c r="Y82" s="60">
        <f t="shared" si="4"/>
        <v>1500.2800000000007</v>
      </c>
      <c r="Z82" s="60"/>
      <c r="AA82" s="43">
        <v>2781647</v>
      </c>
      <c r="AB82" s="43">
        <v>11498.53</v>
      </c>
      <c r="AC82" s="43">
        <v>117468</v>
      </c>
      <c r="AD82" s="43">
        <v>4228.8500000000004</v>
      </c>
      <c r="AE82" s="43"/>
      <c r="AF82" s="43">
        <f t="shared" si="104"/>
        <v>1390824</v>
      </c>
      <c r="AG82" s="45">
        <f t="shared" si="159"/>
        <v>5910.24</v>
      </c>
      <c r="AH82" s="43">
        <f t="shared" si="106"/>
        <v>58734</v>
      </c>
      <c r="AI82" s="43">
        <f t="shared" si="160"/>
        <v>2173.63</v>
      </c>
      <c r="AJ82" s="45">
        <f t="shared" si="108"/>
        <v>8083.87</v>
      </c>
      <c r="AK82" s="43"/>
    </row>
    <row r="83" spans="1:37" ht="20.25" customHeight="1">
      <c r="A83" s="42" t="s">
        <v>83</v>
      </c>
      <c r="B83" s="42" t="s">
        <v>27</v>
      </c>
      <c r="C83" s="55">
        <v>285227</v>
      </c>
      <c r="D83" s="56">
        <v>1021.81</v>
      </c>
      <c r="E83" s="55">
        <v>37444</v>
      </c>
      <c r="F83" s="56">
        <v>1922.78</v>
      </c>
      <c r="G83" s="55">
        <v>285230</v>
      </c>
      <c r="H83" s="56">
        <v>1021.83</v>
      </c>
      <c r="I83" s="55">
        <v>37445</v>
      </c>
      <c r="J83" s="56">
        <v>1922.8</v>
      </c>
      <c r="K83" s="43"/>
      <c r="L83" s="57">
        <f t="shared" ref="L83:O83" si="260">SUM(C83+G83)</f>
        <v>570457</v>
      </c>
      <c r="M83" s="58">
        <f t="shared" si="260"/>
        <v>2043.6399999999999</v>
      </c>
      <c r="N83" s="57">
        <f t="shared" si="260"/>
        <v>74889</v>
      </c>
      <c r="O83" s="58">
        <f t="shared" si="260"/>
        <v>3845.58</v>
      </c>
      <c r="P83" s="45">
        <f t="shared" si="1"/>
        <v>5889.2199999999993</v>
      </c>
      <c r="Q83" s="44">
        <v>1006465</v>
      </c>
      <c r="R83" s="45">
        <v>3617.92</v>
      </c>
      <c r="S83" s="59">
        <f t="shared" ref="S83:T83" si="261">Q83-L83</f>
        <v>436008</v>
      </c>
      <c r="T83" s="60">
        <f t="shared" si="261"/>
        <v>1574.2800000000002</v>
      </c>
      <c r="U83" s="44">
        <v>111857</v>
      </c>
      <c r="V83" s="45">
        <v>5743.86</v>
      </c>
      <c r="W83" s="44">
        <f t="shared" ref="W83:X83" si="262">U83-N83</f>
        <v>36968</v>
      </c>
      <c r="X83" s="60">
        <f t="shared" si="262"/>
        <v>1898.2799999999997</v>
      </c>
      <c r="Y83" s="60">
        <f t="shared" si="4"/>
        <v>3472.56</v>
      </c>
      <c r="Z83" s="60"/>
      <c r="AA83" s="43">
        <v>570453</v>
      </c>
      <c r="AB83" s="43">
        <v>1987.85</v>
      </c>
      <c r="AC83" s="43">
        <v>74889</v>
      </c>
      <c r="AD83" s="43">
        <v>3740.71</v>
      </c>
      <c r="AE83" s="43"/>
      <c r="AF83" s="43">
        <f t="shared" si="104"/>
        <v>285227</v>
      </c>
      <c r="AG83" s="45">
        <f t="shared" si="159"/>
        <v>1021.75</v>
      </c>
      <c r="AH83" s="43">
        <f t="shared" si="106"/>
        <v>37445</v>
      </c>
      <c r="AI83" s="43">
        <f t="shared" si="160"/>
        <v>1922.72</v>
      </c>
      <c r="AJ83" s="45">
        <f t="shared" si="108"/>
        <v>2944.4700000000003</v>
      </c>
      <c r="AK83" s="43"/>
    </row>
    <row r="84" spans="1:37" ht="20.25" customHeight="1">
      <c r="A84" s="42" t="s">
        <v>83</v>
      </c>
      <c r="B84" s="42" t="s">
        <v>35</v>
      </c>
      <c r="C84" s="55">
        <v>285227</v>
      </c>
      <c r="D84" s="56">
        <v>986.89</v>
      </c>
      <c r="E84" s="55">
        <v>37444</v>
      </c>
      <c r="F84" s="56">
        <v>1732.18</v>
      </c>
      <c r="G84" s="55">
        <v>285230</v>
      </c>
      <c r="H84" s="56">
        <v>986.91</v>
      </c>
      <c r="I84" s="55">
        <v>37445</v>
      </c>
      <c r="J84" s="56">
        <v>1732.21</v>
      </c>
      <c r="K84" s="43"/>
      <c r="L84" s="57">
        <f>SUM(C83+G83)</f>
        <v>570457</v>
      </c>
      <c r="M84" s="58">
        <f t="shared" ref="M84:O84" si="263">SUM(D84+H84)</f>
        <v>1973.8</v>
      </c>
      <c r="N84" s="57">
        <f t="shared" si="263"/>
        <v>74889</v>
      </c>
      <c r="O84" s="58">
        <f t="shared" si="263"/>
        <v>3464.3900000000003</v>
      </c>
      <c r="P84" s="45">
        <f t="shared" si="1"/>
        <v>5438.1900000000005</v>
      </c>
      <c r="Q84" s="43">
        <v>1006465</v>
      </c>
      <c r="R84" s="43">
        <v>3489.55</v>
      </c>
      <c r="S84" s="59">
        <f t="shared" ref="S84:T84" si="264">Q84-L84</f>
        <v>436008</v>
      </c>
      <c r="T84" s="60">
        <f t="shared" si="264"/>
        <v>1515.7500000000002</v>
      </c>
      <c r="U84" s="43">
        <v>111857</v>
      </c>
      <c r="V84" s="43">
        <v>5174.5</v>
      </c>
      <c r="W84" s="59">
        <f t="shared" ref="W84:X84" si="265">U84-N84</f>
        <v>36968</v>
      </c>
      <c r="X84" s="60">
        <f t="shared" si="265"/>
        <v>1710.1099999999997</v>
      </c>
      <c r="Y84" s="60">
        <f t="shared" si="4"/>
        <v>3225.8599999999997</v>
      </c>
      <c r="Z84" s="60"/>
      <c r="AA84" s="43">
        <v>570453</v>
      </c>
      <c r="AB84" s="43">
        <v>1919.65</v>
      </c>
      <c r="AC84" s="43">
        <v>74889</v>
      </c>
      <c r="AD84" s="43">
        <v>3370.01</v>
      </c>
      <c r="AE84" s="43"/>
      <c r="AF84" s="43">
        <f t="shared" si="104"/>
        <v>285227</v>
      </c>
      <c r="AG84" s="45">
        <f t="shared" si="159"/>
        <v>986.7</v>
      </c>
      <c r="AH84" s="43">
        <f t="shared" si="106"/>
        <v>37445</v>
      </c>
      <c r="AI84" s="43">
        <f t="shared" si="160"/>
        <v>1732.19</v>
      </c>
      <c r="AJ84" s="45">
        <f t="shared" si="108"/>
        <v>2718.8900000000003</v>
      </c>
      <c r="AK84" s="43"/>
    </row>
    <row r="85" spans="1:37" ht="20.25" customHeight="1">
      <c r="A85" s="42" t="s">
        <v>84</v>
      </c>
      <c r="B85" s="42" t="s">
        <v>27</v>
      </c>
      <c r="C85" s="55">
        <v>649058</v>
      </c>
      <c r="D85" s="56">
        <v>3728.5</v>
      </c>
      <c r="E85" s="55">
        <v>15050</v>
      </c>
      <c r="F85" s="56">
        <v>616</v>
      </c>
      <c r="G85" s="55">
        <v>649060</v>
      </c>
      <c r="H85" s="56">
        <v>3728.53</v>
      </c>
      <c r="I85" s="55">
        <v>15050</v>
      </c>
      <c r="J85" s="56">
        <v>616</v>
      </c>
      <c r="K85" s="43"/>
      <c r="L85" s="57">
        <f t="shared" ref="L85:O85" si="266">SUM(C85+G85)</f>
        <v>1298118</v>
      </c>
      <c r="M85" s="58">
        <f t="shared" si="266"/>
        <v>7457.0300000000007</v>
      </c>
      <c r="N85" s="57">
        <f t="shared" si="266"/>
        <v>30100</v>
      </c>
      <c r="O85" s="58">
        <f t="shared" si="266"/>
        <v>1232</v>
      </c>
      <c r="P85" s="45">
        <f t="shared" si="1"/>
        <v>8689.0300000000007</v>
      </c>
      <c r="Q85" s="44">
        <v>1230626</v>
      </c>
      <c r="R85" s="45">
        <v>6873.89</v>
      </c>
      <c r="S85" s="59">
        <f t="shared" ref="S85:T85" si="267">Q85-L85</f>
        <v>-67492</v>
      </c>
      <c r="T85" s="60">
        <f t="shared" si="267"/>
        <v>-583.14000000000033</v>
      </c>
      <c r="U85" s="44">
        <v>142071</v>
      </c>
      <c r="V85" s="45">
        <v>5027.26</v>
      </c>
      <c r="W85" s="44">
        <f t="shared" ref="W85:X85" si="268">U85-N85</f>
        <v>111971</v>
      </c>
      <c r="X85" s="60">
        <f t="shared" si="268"/>
        <v>3795.26</v>
      </c>
      <c r="Y85" s="60">
        <f t="shared" si="4"/>
        <v>3212.12</v>
      </c>
      <c r="Z85" s="60"/>
      <c r="AA85" s="43"/>
      <c r="AB85" s="43"/>
      <c r="AC85" s="43"/>
      <c r="AD85" s="43"/>
      <c r="AE85" s="43"/>
      <c r="AF85" s="43"/>
      <c r="AG85" s="45"/>
      <c r="AH85" s="43"/>
      <c r="AI85" s="43"/>
      <c r="AJ85" s="45"/>
      <c r="AK85" s="43"/>
    </row>
    <row r="86" spans="1:37" ht="20.25" customHeight="1">
      <c r="A86" s="42" t="s">
        <v>84</v>
      </c>
      <c r="B86" s="42" t="s">
        <v>35</v>
      </c>
      <c r="C86" s="55">
        <v>649058</v>
      </c>
      <c r="D86" s="56">
        <v>3102.48</v>
      </c>
      <c r="E86" s="55">
        <v>15050</v>
      </c>
      <c r="F86" s="56">
        <v>577.75</v>
      </c>
      <c r="G86" s="55">
        <v>649060</v>
      </c>
      <c r="H86" s="56">
        <v>3102.5</v>
      </c>
      <c r="I86" s="55">
        <v>15050</v>
      </c>
      <c r="J86" s="56">
        <v>577.75</v>
      </c>
      <c r="K86" s="43"/>
      <c r="L86" s="57">
        <f>SUM(C85+G85)</f>
        <v>1298118</v>
      </c>
      <c r="M86" s="58">
        <f t="shared" ref="M86:O86" si="269">SUM(D86+H86)</f>
        <v>6204.98</v>
      </c>
      <c r="N86" s="57">
        <f t="shared" si="269"/>
        <v>30100</v>
      </c>
      <c r="O86" s="58">
        <f t="shared" si="269"/>
        <v>1155.5</v>
      </c>
      <c r="P86" s="45">
        <f t="shared" si="1"/>
        <v>7360.48</v>
      </c>
      <c r="Q86" s="43">
        <v>1230626</v>
      </c>
      <c r="R86" s="43">
        <v>5920.04</v>
      </c>
      <c r="S86" s="59">
        <f t="shared" ref="S86:T86" si="270">Q86-L86</f>
        <v>-67492</v>
      </c>
      <c r="T86" s="60">
        <f t="shared" si="270"/>
        <v>-284.9399999999996</v>
      </c>
      <c r="U86" s="43">
        <v>142071</v>
      </c>
      <c r="V86" s="43">
        <v>5003.79</v>
      </c>
      <c r="W86" s="59">
        <f t="shared" ref="W86:X86" si="271">U86-N86</f>
        <v>111971</v>
      </c>
      <c r="X86" s="60">
        <f t="shared" si="271"/>
        <v>3848.29</v>
      </c>
      <c r="Y86" s="60">
        <f t="shared" si="4"/>
        <v>3563.3500000000004</v>
      </c>
      <c r="Z86" s="60"/>
      <c r="AA86" s="43"/>
      <c r="AB86" s="43"/>
      <c r="AC86" s="43"/>
      <c r="AD86" s="43"/>
      <c r="AE86" s="43"/>
      <c r="AF86" s="43"/>
      <c r="AG86" s="45"/>
      <c r="AH86" s="43"/>
      <c r="AI86" s="43"/>
      <c r="AJ86" s="45"/>
      <c r="AK86" s="43"/>
    </row>
    <row r="87" spans="1:37" ht="20.25" customHeight="1">
      <c r="A87" s="42" t="s">
        <v>85</v>
      </c>
      <c r="B87" s="42" t="s">
        <v>27</v>
      </c>
      <c r="C87" s="55">
        <v>1323347</v>
      </c>
      <c r="D87" s="56">
        <v>5531.13</v>
      </c>
      <c r="E87" s="55">
        <v>80079</v>
      </c>
      <c r="F87" s="56">
        <v>4264.18</v>
      </c>
      <c r="G87" s="55">
        <v>1323359</v>
      </c>
      <c r="H87" s="56">
        <v>5531.24</v>
      </c>
      <c r="I87" s="55">
        <v>80081</v>
      </c>
      <c r="J87" s="56">
        <v>4264.26</v>
      </c>
      <c r="K87" s="43"/>
      <c r="L87" s="57">
        <f t="shared" ref="L87:O87" si="272">SUM(C87+G87)</f>
        <v>2646706</v>
      </c>
      <c r="M87" s="58">
        <f t="shared" si="272"/>
        <v>11062.369999999999</v>
      </c>
      <c r="N87" s="57">
        <f t="shared" si="272"/>
        <v>160160</v>
      </c>
      <c r="O87" s="58">
        <f t="shared" si="272"/>
        <v>8528.44</v>
      </c>
      <c r="P87" s="45">
        <f t="shared" si="1"/>
        <v>19590.809999999998</v>
      </c>
      <c r="Q87" s="44">
        <v>2642429</v>
      </c>
      <c r="R87" s="45">
        <v>11278.15</v>
      </c>
      <c r="S87" s="59">
        <f t="shared" ref="S87:T87" si="273">Q87-L87</f>
        <v>-4277</v>
      </c>
      <c r="T87" s="60">
        <f t="shared" si="273"/>
        <v>215.78000000000065</v>
      </c>
      <c r="U87" s="44">
        <v>191720</v>
      </c>
      <c r="V87" s="45">
        <v>10180.94</v>
      </c>
      <c r="W87" s="44">
        <f t="shared" ref="W87:X87" si="274">U87-N87</f>
        <v>31560</v>
      </c>
      <c r="X87" s="60">
        <f t="shared" si="274"/>
        <v>1652.5</v>
      </c>
      <c r="Y87" s="60">
        <f t="shared" si="4"/>
        <v>1868.2800000000007</v>
      </c>
      <c r="Z87" s="60"/>
      <c r="AA87" s="43">
        <v>2646694</v>
      </c>
      <c r="AB87" s="43">
        <v>10764.27</v>
      </c>
      <c r="AC87" s="43">
        <v>160159</v>
      </c>
      <c r="AD87" s="43">
        <v>8296.42</v>
      </c>
      <c r="AE87" s="43"/>
      <c r="AF87" s="43">
        <f t="shared" ref="AF87:AF89" si="275">ROUND(AA87/2,0)</f>
        <v>1323347</v>
      </c>
      <c r="AG87" s="45">
        <f t="shared" ref="AG87:AG89" si="276">ROUND(AB87*1.028/2,2)</f>
        <v>5532.83</v>
      </c>
      <c r="AH87" s="43">
        <f t="shared" ref="AH87:AH89" si="277">ROUND(AC87/2,0)</f>
        <v>80080</v>
      </c>
      <c r="AI87" s="43">
        <f t="shared" ref="AI87:AI89" si="278">ROUND(AD87*1.028/2,2)</f>
        <v>4264.3599999999997</v>
      </c>
      <c r="AJ87" s="45">
        <f t="shared" ref="AJ87:AJ89" si="279">SUM(AG87+AI87)</f>
        <v>9797.1899999999987</v>
      </c>
      <c r="AK87" s="43"/>
    </row>
    <row r="88" spans="1:37" ht="20.25" customHeight="1">
      <c r="A88" s="42" t="s">
        <v>85</v>
      </c>
      <c r="B88" s="42" t="s">
        <v>34</v>
      </c>
      <c r="C88" s="55">
        <v>109747</v>
      </c>
      <c r="D88" s="56">
        <v>1281.8599999999999</v>
      </c>
      <c r="E88" s="55">
        <v>590</v>
      </c>
      <c r="F88" s="56">
        <v>75.819999999999993</v>
      </c>
      <c r="G88" s="55">
        <v>109755</v>
      </c>
      <c r="H88" s="56">
        <v>1281.94</v>
      </c>
      <c r="I88" s="55">
        <v>590</v>
      </c>
      <c r="J88" s="56">
        <v>75.819999999999993</v>
      </c>
      <c r="K88" s="43"/>
      <c r="L88" s="57">
        <f t="shared" ref="L88:O88" si="280">SUM(C88+G88)</f>
        <v>219502</v>
      </c>
      <c r="M88" s="58">
        <f t="shared" si="280"/>
        <v>2563.8000000000002</v>
      </c>
      <c r="N88" s="57">
        <f t="shared" si="280"/>
        <v>1180</v>
      </c>
      <c r="O88" s="58">
        <f t="shared" si="280"/>
        <v>151.63999999999999</v>
      </c>
      <c r="P88" s="45">
        <f t="shared" si="1"/>
        <v>2715.44</v>
      </c>
      <c r="Q88" s="43">
        <v>243871</v>
      </c>
      <c r="R88" s="43">
        <v>2848.41</v>
      </c>
      <c r="S88" s="59">
        <f t="shared" ref="S88:T88" si="281">Q88-L88</f>
        <v>24369</v>
      </c>
      <c r="T88" s="60">
        <f t="shared" si="281"/>
        <v>284.60999999999967</v>
      </c>
      <c r="U88" s="43">
        <v>1104</v>
      </c>
      <c r="V88" s="43">
        <v>141.88</v>
      </c>
      <c r="W88" s="59">
        <f t="shared" ref="W88:X88" si="282">U88-N88</f>
        <v>-76</v>
      </c>
      <c r="X88" s="60">
        <f t="shared" si="282"/>
        <v>-9.7599999999999909</v>
      </c>
      <c r="Y88" s="60">
        <f t="shared" si="4"/>
        <v>274.84999999999968</v>
      </c>
      <c r="Z88" s="60"/>
      <c r="AA88" s="43">
        <v>219496</v>
      </c>
      <c r="AB88" s="43">
        <v>2493.48</v>
      </c>
      <c r="AC88" s="43">
        <v>1180</v>
      </c>
      <c r="AD88" s="43">
        <v>147.51</v>
      </c>
      <c r="AE88" s="43"/>
      <c r="AF88" s="43">
        <f t="shared" si="275"/>
        <v>109748</v>
      </c>
      <c r="AG88" s="45">
        <f t="shared" si="276"/>
        <v>1281.6500000000001</v>
      </c>
      <c r="AH88" s="43">
        <f t="shared" si="277"/>
        <v>590</v>
      </c>
      <c r="AI88" s="43">
        <f t="shared" si="278"/>
        <v>75.819999999999993</v>
      </c>
      <c r="AJ88" s="45">
        <f t="shared" si="279"/>
        <v>1357.47</v>
      </c>
      <c r="AK88" s="43"/>
    </row>
    <row r="89" spans="1:37" ht="20.25" customHeight="1">
      <c r="A89" s="42" t="s">
        <v>85</v>
      </c>
      <c r="B89" s="42" t="s">
        <v>35</v>
      </c>
      <c r="C89" s="55">
        <v>1213599</v>
      </c>
      <c r="D89" s="56">
        <v>4089.83</v>
      </c>
      <c r="E89" s="55">
        <v>79489</v>
      </c>
      <c r="F89" s="56">
        <v>3765.42</v>
      </c>
      <c r="G89" s="55">
        <v>1213604</v>
      </c>
      <c r="H89" s="56">
        <v>4089.85</v>
      </c>
      <c r="I89" s="55">
        <v>79491</v>
      </c>
      <c r="J89" s="56">
        <v>3765.49</v>
      </c>
      <c r="K89" s="43"/>
      <c r="L89" s="57">
        <f t="shared" ref="L89:O89" si="283">SUM(C89+G89)</f>
        <v>2427203</v>
      </c>
      <c r="M89" s="58">
        <f t="shared" si="283"/>
        <v>8179.68</v>
      </c>
      <c r="N89" s="57">
        <f t="shared" si="283"/>
        <v>158980</v>
      </c>
      <c r="O89" s="58">
        <f t="shared" si="283"/>
        <v>7530.91</v>
      </c>
      <c r="P89" s="45">
        <f t="shared" si="1"/>
        <v>15710.59</v>
      </c>
      <c r="Q89" s="43">
        <v>2398558</v>
      </c>
      <c r="R89" s="43">
        <v>8083.14</v>
      </c>
      <c r="S89" s="59">
        <f t="shared" ref="S89:T89" si="284">Q89-L89</f>
        <v>-28645</v>
      </c>
      <c r="T89" s="60">
        <f t="shared" si="284"/>
        <v>-96.539999999999964</v>
      </c>
      <c r="U89" s="43">
        <v>190616</v>
      </c>
      <c r="V89" s="43">
        <v>9029.48</v>
      </c>
      <c r="W89" s="59">
        <f t="shared" ref="W89:X89" si="285">U89-N89</f>
        <v>31636</v>
      </c>
      <c r="X89" s="60">
        <f t="shared" si="285"/>
        <v>1498.5699999999997</v>
      </c>
      <c r="Y89" s="60">
        <f t="shared" si="4"/>
        <v>1402.0299999999997</v>
      </c>
      <c r="Z89" s="60"/>
      <c r="AA89" s="43">
        <v>2427198</v>
      </c>
      <c r="AB89" s="43">
        <v>7961.23</v>
      </c>
      <c r="AC89" s="43">
        <v>158979</v>
      </c>
      <c r="AD89" s="43">
        <v>7325.75</v>
      </c>
      <c r="AE89" s="43"/>
      <c r="AF89" s="43">
        <f t="shared" si="275"/>
        <v>1213599</v>
      </c>
      <c r="AG89" s="45">
        <f t="shared" si="276"/>
        <v>4092.07</v>
      </c>
      <c r="AH89" s="43">
        <f t="shared" si="277"/>
        <v>79490</v>
      </c>
      <c r="AI89" s="43">
        <f t="shared" si="278"/>
        <v>3765.44</v>
      </c>
      <c r="AJ89" s="45">
        <f t="shared" si="279"/>
        <v>7857.51</v>
      </c>
      <c r="AK89" s="43"/>
    </row>
    <row r="90" spans="1:37" ht="20.25" customHeight="1">
      <c r="A90" s="42" t="s">
        <v>180</v>
      </c>
      <c r="B90" s="42" t="s">
        <v>27</v>
      </c>
      <c r="C90" s="55">
        <v>0</v>
      </c>
      <c r="D90" s="56">
        <v>0</v>
      </c>
      <c r="E90" s="55">
        <v>0</v>
      </c>
      <c r="F90" s="56">
        <v>0</v>
      </c>
      <c r="G90" s="55">
        <v>0</v>
      </c>
      <c r="H90" s="56">
        <v>0</v>
      </c>
      <c r="I90" s="55">
        <v>0</v>
      </c>
      <c r="J90" s="56">
        <v>0</v>
      </c>
      <c r="K90" s="43"/>
      <c r="L90" s="57">
        <f t="shared" ref="L90:O90" si="286">SUM(C90+G90)</f>
        <v>0</v>
      </c>
      <c r="M90" s="58">
        <f t="shared" si="286"/>
        <v>0</v>
      </c>
      <c r="N90" s="57">
        <f t="shared" si="286"/>
        <v>0</v>
      </c>
      <c r="O90" s="58">
        <f t="shared" si="286"/>
        <v>0</v>
      </c>
      <c r="P90" s="45">
        <f t="shared" si="1"/>
        <v>0</v>
      </c>
      <c r="Q90" s="44">
        <v>147249</v>
      </c>
      <c r="R90" s="45">
        <v>645.65</v>
      </c>
      <c r="S90" s="59">
        <f t="shared" ref="S90:T90" si="287">Q90-L90</f>
        <v>147249</v>
      </c>
      <c r="T90" s="60">
        <f t="shared" si="287"/>
        <v>645.65</v>
      </c>
      <c r="U90" s="44">
        <v>6208</v>
      </c>
      <c r="V90" s="45">
        <v>329.71</v>
      </c>
      <c r="W90" s="44">
        <f t="shared" ref="W90:X90" si="288">U90-N90</f>
        <v>6208</v>
      </c>
      <c r="X90" s="60">
        <f t="shared" si="288"/>
        <v>329.71</v>
      </c>
      <c r="Y90" s="60">
        <f t="shared" si="4"/>
        <v>975.3599999999999</v>
      </c>
      <c r="Z90" s="60"/>
      <c r="AA90" s="43"/>
      <c r="AB90" s="43"/>
      <c r="AC90" s="43"/>
      <c r="AD90" s="43"/>
      <c r="AE90" s="43"/>
      <c r="AF90" s="43"/>
      <c r="AG90" s="45"/>
      <c r="AH90" s="43"/>
      <c r="AI90" s="43"/>
      <c r="AJ90" s="45"/>
      <c r="AK90" s="43"/>
    </row>
    <row r="91" spans="1:37" ht="20.25" customHeight="1">
      <c r="A91" s="42" t="s">
        <v>180</v>
      </c>
      <c r="B91" s="42" t="s">
        <v>35</v>
      </c>
      <c r="C91" s="55">
        <v>0</v>
      </c>
      <c r="D91" s="56">
        <v>0</v>
      </c>
      <c r="E91" s="55">
        <v>0</v>
      </c>
      <c r="F91" s="56">
        <v>0</v>
      </c>
      <c r="G91" s="55">
        <v>0</v>
      </c>
      <c r="H91" s="56">
        <v>0</v>
      </c>
      <c r="I91" s="55">
        <v>0</v>
      </c>
      <c r="J91" s="56">
        <v>0</v>
      </c>
      <c r="K91" s="43"/>
      <c r="L91" s="57">
        <f t="shared" ref="L91:O91" si="289">SUM(C91+G91)</f>
        <v>0</v>
      </c>
      <c r="M91" s="58">
        <f t="shared" si="289"/>
        <v>0</v>
      </c>
      <c r="N91" s="57">
        <f t="shared" si="289"/>
        <v>0</v>
      </c>
      <c r="O91" s="58">
        <f t="shared" si="289"/>
        <v>0</v>
      </c>
      <c r="P91" s="45">
        <f t="shared" si="1"/>
        <v>0</v>
      </c>
      <c r="Q91" s="43">
        <v>147249</v>
      </c>
      <c r="R91" s="43">
        <v>625.54</v>
      </c>
      <c r="S91" s="59">
        <f t="shared" ref="S91:T91" si="290">Q91-L91</f>
        <v>147249</v>
      </c>
      <c r="T91" s="60">
        <f t="shared" si="290"/>
        <v>625.54</v>
      </c>
      <c r="U91" s="43">
        <v>6208</v>
      </c>
      <c r="V91" s="43">
        <v>296.99</v>
      </c>
      <c r="W91" s="59">
        <f t="shared" ref="W91:X91" si="291">U91-N91</f>
        <v>6208</v>
      </c>
      <c r="X91" s="60">
        <f t="shared" si="291"/>
        <v>296.99</v>
      </c>
      <c r="Y91" s="60">
        <f t="shared" si="4"/>
        <v>922.53</v>
      </c>
      <c r="Z91" s="60"/>
      <c r="AA91" s="43"/>
      <c r="AB91" s="43"/>
      <c r="AC91" s="43"/>
      <c r="AD91" s="43"/>
      <c r="AE91" s="43"/>
      <c r="AF91" s="43"/>
      <c r="AG91" s="45"/>
      <c r="AH91" s="43"/>
      <c r="AI91" s="43"/>
      <c r="AJ91" s="45"/>
      <c r="AK91" s="43"/>
    </row>
    <row r="92" spans="1:37" ht="20.25" customHeight="1">
      <c r="A92" s="42" t="s">
        <v>88</v>
      </c>
      <c r="B92" s="42" t="s">
        <v>27</v>
      </c>
      <c r="C92" s="55">
        <v>99916</v>
      </c>
      <c r="D92" s="56">
        <v>549.29</v>
      </c>
      <c r="E92" s="55">
        <v>37889</v>
      </c>
      <c r="F92" s="56">
        <v>1878.16</v>
      </c>
      <c r="G92" s="55">
        <v>99917</v>
      </c>
      <c r="H92" s="56">
        <v>549.30999999999995</v>
      </c>
      <c r="I92" s="55">
        <v>37889</v>
      </c>
      <c r="J92" s="56">
        <v>1878.16</v>
      </c>
      <c r="K92" s="43"/>
      <c r="L92" s="57">
        <f t="shared" ref="L92:O92" si="292">SUM(C92+G92)</f>
        <v>199833</v>
      </c>
      <c r="M92" s="58">
        <f t="shared" si="292"/>
        <v>1098.5999999999999</v>
      </c>
      <c r="N92" s="57">
        <f t="shared" si="292"/>
        <v>75778</v>
      </c>
      <c r="O92" s="58">
        <f t="shared" si="292"/>
        <v>3756.32</v>
      </c>
      <c r="P92" s="45">
        <f t="shared" si="1"/>
        <v>4854.92</v>
      </c>
      <c r="Q92" s="44">
        <v>234817</v>
      </c>
      <c r="R92" s="45">
        <v>1332.85</v>
      </c>
      <c r="S92" s="59">
        <f t="shared" ref="S92:T92" si="293">Q92-L92</f>
        <v>34984</v>
      </c>
      <c r="T92" s="60">
        <f t="shared" si="293"/>
        <v>234.25</v>
      </c>
      <c r="U92" s="44">
        <v>69420</v>
      </c>
      <c r="V92" s="45">
        <v>3441.15</v>
      </c>
      <c r="W92" s="44">
        <f t="shared" ref="W92:X92" si="294">U92-N92</f>
        <v>-6358</v>
      </c>
      <c r="X92" s="60">
        <f t="shared" si="294"/>
        <v>-315.17000000000007</v>
      </c>
      <c r="Y92" s="60">
        <f t="shared" si="4"/>
        <v>-80.920000000000073</v>
      </c>
      <c r="Z92" s="60"/>
      <c r="AA92" s="43">
        <v>199832</v>
      </c>
      <c r="AB92" s="43">
        <v>1068.1600000000001</v>
      </c>
      <c r="AC92" s="43">
        <v>75778</v>
      </c>
      <c r="AD92" s="43">
        <v>3654.02</v>
      </c>
      <c r="AE92" s="43"/>
      <c r="AF92" s="43">
        <f t="shared" ref="AF92:AF94" si="295">ROUND(AA92/2,0)</f>
        <v>99916</v>
      </c>
      <c r="AG92" s="45">
        <f t="shared" ref="AG92:AG94" si="296">ROUND(AB92*1.028/2,2)</f>
        <v>549.03</v>
      </c>
      <c r="AH92" s="43">
        <f t="shared" ref="AH92:AH94" si="297">ROUND(AC92/2,0)</f>
        <v>37889</v>
      </c>
      <c r="AI92" s="43">
        <f t="shared" ref="AI92:AI94" si="298">ROUND(AD92*1.028/2,2)</f>
        <v>1878.17</v>
      </c>
      <c r="AJ92" s="45">
        <f t="shared" ref="AJ92:AJ94" si="299">SUM(AG92+AI92)</f>
        <v>2427.1999999999998</v>
      </c>
      <c r="AK92" s="43"/>
    </row>
    <row r="93" spans="1:37" ht="20.25" customHeight="1">
      <c r="A93" s="42" t="s">
        <v>88</v>
      </c>
      <c r="B93" s="42" t="s">
        <v>30</v>
      </c>
      <c r="C93" s="55">
        <v>99916</v>
      </c>
      <c r="D93" s="56">
        <v>528.95000000000005</v>
      </c>
      <c r="E93" s="55">
        <v>37889</v>
      </c>
      <c r="F93" s="56">
        <v>1692.12</v>
      </c>
      <c r="G93" s="55">
        <v>99917</v>
      </c>
      <c r="H93" s="56">
        <v>528.96</v>
      </c>
      <c r="I93" s="55">
        <v>37889</v>
      </c>
      <c r="J93" s="56">
        <v>1692.12</v>
      </c>
      <c r="K93" s="43"/>
      <c r="L93" s="57">
        <f t="shared" ref="L93:O93" si="300">SUM(C93+G93)</f>
        <v>199833</v>
      </c>
      <c r="M93" s="58">
        <f t="shared" si="300"/>
        <v>1057.9100000000001</v>
      </c>
      <c r="N93" s="57">
        <f t="shared" si="300"/>
        <v>75778</v>
      </c>
      <c r="O93" s="58">
        <f t="shared" si="300"/>
        <v>3384.24</v>
      </c>
      <c r="P93" s="45">
        <f t="shared" si="1"/>
        <v>4442.1499999999996</v>
      </c>
      <c r="Q93" s="43">
        <v>234817</v>
      </c>
      <c r="R93" s="43">
        <v>1273.3900000000001</v>
      </c>
      <c r="S93" s="59">
        <f t="shared" ref="S93:T93" si="301">Q93-L93</f>
        <v>34984</v>
      </c>
      <c r="T93" s="60">
        <f t="shared" si="301"/>
        <v>215.48000000000002</v>
      </c>
      <c r="U93" s="43">
        <v>69420</v>
      </c>
      <c r="V93" s="43">
        <v>3100.3</v>
      </c>
      <c r="W93" s="59">
        <f t="shared" ref="W93:X93" si="302">U93-N93</f>
        <v>-6358</v>
      </c>
      <c r="X93" s="60">
        <f t="shared" si="302"/>
        <v>-283.9399999999996</v>
      </c>
      <c r="Y93" s="60">
        <f t="shared" si="4"/>
        <v>-68.459999999999582</v>
      </c>
      <c r="Z93" s="60"/>
      <c r="AA93" s="43">
        <v>199832</v>
      </c>
      <c r="AB93" s="43">
        <v>1028.8499999999999</v>
      </c>
      <c r="AC93" s="43">
        <v>75778</v>
      </c>
      <c r="AD93" s="43">
        <v>3291.8</v>
      </c>
      <c r="AE93" s="43"/>
      <c r="AF93" s="43">
        <f t="shared" si="295"/>
        <v>99916</v>
      </c>
      <c r="AG93" s="45">
        <f t="shared" si="296"/>
        <v>528.83000000000004</v>
      </c>
      <c r="AH93" s="43">
        <f t="shared" si="297"/>
        <v>37889</v>
      </c>
      <c r="AI93" s="43">
        <f t="shared" si="298"/>
        <v>1691.99</v>
      </c>
      <c r="AJ93" s="45">
        <f t="shared" si="299"/>
        <v>2220.8200000000002</v>
      </c>
      <c r="AK93" s="43"/>
    </row>
    <row r="94" spans="1:37" ht="20.25" customHeight="1">
      <c r="A94" s="42" t="s">
        <v>149</v>
      </c>
      <c r="B94" s="42" t="s">
        <v>27</v>
      </c>
      <c r="C94" s="55">
        <v>1524608</v>
      </c>
      <c r="D94" s="56">
        <v>6422.1</v>
      </c>
      <c r="E94" s="55">
        <v>152200</v>
      </c>
      <c r="F94" s="56">
        <v>7322.06</v>
      </c>
      <c r="G94" s="55">
        <v>1537127</v>
      </c>
      <c r="H94" s="56">
        <v>7359.69</v>
      </c>
      <c r="I94" s="55">
        <v>152201</v>
      </c>
      <c r="J94" s="56">
        <v>7322.16</v>
      </c>
      <c r="K94" s="43"/>
      <c r="L94" s="57">
        <f t="shared" ref="L94:O94" si="303">SUM(C94+G94)</f>
        <v>3061735</v>
      </c>
      <c r="M94" s="58">
        <f t="shared" si="303"/>
        <v>13781.79</v>
      </c>
      <c r="N94" s="57">
        <f t="shared" si="303"/>
        <v>304401</v>
      </c>
      <c r="O94" s="58">
        <f t="shared" si="303"/>
        <v>14644.220000000001</v>
      </c>
      <c r="P94" s="45">
        <f t="shared" si="1"/>
        <v>28426.010000000002</v>
      </c>
      <c r="Q94" s="44">
        <v>2516692</v>
      </c>
      <c r="R94" s="45">
        <v>11335.69</v>
      </c>
      <c r="S94" s="59">
        <f t="shared" ref="S94:T94" si="304">Q94-L94</f>
        <v>-545043</v>
      </c>
      <c r="T94" s="60">
        <f t="shared" si="304"/>
        <v>-2446.1000000000004</v>
      </c>
      <c r="U94" s="44">
        <v>291408</v>
      </c>
      <c r="V94" s="45">
        <v>14118.5</v>
      </c>
      <c r="W94" s="44">
        <f t="shared" ref="W94:X94" si="305">U94-N94</f>
        <v>-12993</v>
      </c>
      <c r="X94" s="60">
        <f t="shared" si="305"/>
        <v>-525.72000000000116</v>
      </c>
      <c r="Y94" s="60">
        <f t="shared" si="4"/>
        <v>-2971.8200000000015</v>
      </c>
      <c r="Z94" s="60"/>
      <c r="AA94" s="43">
        <v>3011954</v>
      </c>
      <c r="AB94" s="43">
        <v>12222.59</v>
      </c>
      <c r="AC94" s="43">
        <v>282509</v>
      </c>
      <c r="AD94" s="43">
        <v>13694.65</v>
      </c>
      <c r="AE94" s="43"/>
      <c r="AF94" s="43">
        <f t="shared" si="295"/>
        <v>1505977</v>
      </c>
      <c r="AG94" s="45">
        <f t="shared" si="296"/>
        <v>6282.41</v>
      </c>
      <c r="AH94" s="43">
        <f t="shared" si="297"/>
        <v>141255</v>
      </c>
      <c r="AI94" s="43">
        <f t="shared" si="298"/>
        <v>7039.05</v>
      </c>
      <c r="AJ94" s="45">
        <f t="shared" si="299"/>
        <v>13321.46</v>
      </c>
      <c r="AK94" s="43"/>
    </row>
    <row r="95" spans="1:37" ht="20.25" customHeight="1">
      <c r="A95" s="42" t="s">
        <v>149</v>
      </c>
      <c r="B95" s="42" t="s">
        <v>35</v>
      </c>
      <c r="C95" s="55">
        <v>0</v>
      </c>
      <c r="D95" s="56">
        <v>0</v>
      </c>
      <c r="E95" s="55">
        <v>0</v>
      </c>
      <c r="F95" s="56">
        <v>0</v>
      </c>
      <c r="G95" s="55">
        <v>12500</v>
      </c>
      <c r="H95" s="56">
        <v>750</v>
      </c>
      <c r="I95" s="55">
        <v>0</v>
      </c>
      <c r="J95" s="56">
        <v>0</v>
      </c>
      <c r="K95" s="43"/>
      <c r="L95" s="57">
        <f t="shared" ref="L95:O95" si="306">SUM(C95+G95)</f>
        <v>12500</v>
      </c>
      <c r="M95" s="58">
        <f t="shared" si="306"/>
        <v>750</v>
      </c>
      <c r="N95" s="57">
        <f t="shared" si="306"/>
        <v>0</v>
      </c>
      <c r="O95" s="58">
        <f t="shared" si="306"/>
        <v>0</v>
      </c>
      <c r="P95" s="45">
        <f t="shared" si="1"/>
        <v>750</v>
      </c>
      <c r="Q95" s="43">
        <v>10324</v>
      </c>
      <c r="R95" s="43">
        <v>619.44000000000005</v>
      </c>
      <c r="S95" s="59">
        <f t="shared" ref="S95:T95" si="307">Q95-L95</f>
        <v>-2176</v>
      </c>
      <c r="T95" s="60">
        <f t="shared" si="307"/>
        <v>-130.55999999999995</v>
      </c>
      <c r="U95" s="43">
        <v>0</v>
      </c>
      <c r="V95" s="43">
        <v>0</v>
      </c>
      <c r="W95" s="59">
        <f t="shared" ref="W95:X95" si="308">U95-N95</f>
        <v>0</v>
      </c>
      <c r="X95" s="60">
        <f t="shared" si="308"/>
        <v>0</v>
      </c>
      <c r="Y95" s="60">
        <f t="shared" si="4"/>
        <v>-130.55999999999995</v>
      </c>
      <c r="Z95" s="60"/>
      <c r="AA95" s="43"/>
      <c r="AB95" s="43"/>
      <c r="AC95" s="43"/>
      <c r="AD95" s="43"/>
      <c r="AE95" s="43"/>
      <c r="AF95" s="43"/>
      <c r="AG95" s="45"/>
      <c r="AH95" s="43"/>
      <c r="AI95" s="43"/>
      <c r="AJ95" s="45"/>
      <c r="AK95" s="43"/>
    </row>
    <row r="96" spans="1:37" ht="20.25" customHeight="1">
      <c r="A96" s="42" t="s">
        <v>149</v>
      </c>
      <c r="B96" s="42" t="s">
        <v>52</v>
      </c>
      <c r="C96" s="55">
        <v>1520784</v>
      </c>
      <c r="D96" s="56">
        <v>6381.84</v>
      </c>
      <c r="E96" s="55">
        <v>152200</v>
      </c>
      <c r="F96" s="56">
        <v>6510.75</v>
      </c>
      <c r="G96" s="55">
        <v>1524627</v>
      </c>
      <c r="H96" s="56">
        <v>6422.19</v>
      </c>
      <c r="I96" s="55">
        <v>152201</v>
      </c>
      <c r="J96" s="56">
        <v>6510.83</v>
      </c>
      <c r="K96" s="43"/>
      <c r="L96" s="57">
        <f t="shared" ref="L96:O96" si="309">SUM(C96+G96)</f>
        <v>3045411</v>
      </c>
      <c r="M96" s="58">
        <f t="shared" si="309"/>
        <v>12804.029999999999</v>
      </c>
      <c r="N96" s="57">
        <f t="shared" si="309"/>
        <v>304401</v>
      </c>
      <c r="O96" s="58">
        <f t="shared" si="309"/>
        <v>13021.58</v>
      </c>
      <c r="P96" s="45">
        <f t="shared" si="1"/>
        <v>25825.61</v>
      </c>
      <c r="Q96" s="43">
        <v>2506368</v>
      </c>
      <c r="R96" s="43">
        <v>10555.69</v>
      </c>
      <c r="S96" s="59">
        <f t="shared" ref="S96:T96" si="310">Q96-L96</f>
        <v>-539043</v>
      </c>
      <c r="T96" s="60">
        <f t="shared" si="310"/>
        <v>-2248.3399999999983</v>
      </c>
      <c r="U96" s="43">
        <v>291408</v>
      </c>
      <c r="V96" s="43">
        <v>12534.82</v>
      </c>
      <c r="W96" s="59">
        <f t="shared" ref="W96:X96" si="311">U96-N96</f>
        <v>-12993</v>
      </c>
      <c r="X96" s="60">
        <f t="shared" si="311"/>
        <v>-486.76000000000022</v>
      </c>
      <c r="Y96" s="60">
        <f t="shared" si="4"/>
        <v>-2735.0999999999985</v>
      </c>
      <c r="Z96" s="60"/>
      <c r="AA96" s="43">
        <v>2947325</v>
      </c>
      <c r="AB96" s="43">
        <v>11919.05</v>
      </c>
      <c r="AC96" s="43">
        <v>261441</v>
      </c>
      <c r="AD96" s="43">
        <v>10947.94</v>
      </c>
      <c r="AE96" s="43"/>
      <c r="AF96" s="43">
        <f>ROUND(AA96/2,0)</f>
        <v>1473663</v>
      </c>
      <c r="AG96" s="45">
        <f>ROUND(AB96*1.028/2,2)</f>
        <v>6126.39</v>
      </c>
      <c r="AH96" s="43">
        <f>ROUND(AC96/2,0)</f>
        <v>130721</v>
      </c>
      <c r="AI96" s="43">
        <f>ROUND(AD96*1.028/2,2)</f>
        <v>5627.24</v>
      </c>
      <c r="AJ96" s="45">
        <f>SUM(AG96+AI96)</f>
        <v>11753.630000000001</v>
      </c>
      <c r="AK96" s="43"/>
    </row>
    <row r="97" spans="1:37" ht="20.25" customHeight="1">
      <c r="A97" s="42" t="s">
        <v>91</v>
      </c>
      <c r="B97" s="42" t="s">
        <v>27</v>
      </c>
      <c r="C97" s="55">
        <v>2500</v>
      </c>
      <c r="D97" s="56">
        <v>15.33</v>
      </c>
      <c r="E97" s="55">
        <v>0</v>
      </c>
      <c r="F97" s="56">
        <v>0</v>
      </c>
      <c r="G97" s="55">
        <v>5000</v>
      </c>
      <c r="H97" s="56">
        <v>30.65</v>
      </c>
      <c r="I97" s="55">
        <v>0</v>
      </c>
      <c r="J97" s="56">
        <v>0</v>
      </c>
      <c r="K97" s="43"/>
      <c r="L97" s="57">
        <f t="shared" ref="L97:O97" si="312">SUM(C97+G97)</f>
        <v>7500</v>
      </c>
      <c r="M97" s="58">
        <f t="shared" si="312"/>
        <v>45.98</v>
      </c>
      <c r="N97" s="57">
        <f t="shared" si="312"/>
        <v>0</v>
      </c>
      <c r="O97" s="58">
        <f t="shared" si="312"/>
        <v>0</v>
      </c>
      <c r="P97" s="45">
        <f t="shared" si="1"/>
        <v>45.98</v>
      </c>
      <c r="Q97" s="44">
        <v>26543</v>
      </c>
      <c r="R97" s="45">
        <v>162.71</v>
      </c>
      <c r="S97" s="59">
        <f t="shared" ref="S97:T97" si="313">Q97-L97</f>
        <v>19043</v>
      </c>
      <c r="T97" s="60">
        <f t="shared" si="313"/>
        <v>116.73000000000002</v>
      </c>
      <c r="U97" s="44">
        <v>0</v>
      </c>
      <c r="V97" s="45">
        <v>0</v>
      </c>
      <c r="W97" s="44">
        <f t="shared" ref="W97:X97" si="314">U97-N97</f>
        <v>0</v>
      </c>
      <c r="X97" s="60">
        <f t="shared" si="314"/>
        <v>0</v>
      </c>
      <c r="Y97" s="60">
        <f t="shared" si="4"/>
        <v>116.73000000000002</v>
      </c>
      <c r="Z97" s="60"/>
      <c r="AA97" s="43"/>
      <c r="AB97" s="43"/>
      <c r="AC97" s="43"/>
      <c r="AD97" s="43"/>
      <c r="AE97" s="43"/>
      <c r="AF97" s="43"/>
      <c r="AG97" s="45"/>
      <c r="AH97" s="43"/>
      <c r="AI97" s="43"/>
      <c r="AJ97" s="45"/>
      <c r="AK97" s="43"/>
    </row>
    <row r="98" spans="1:37" ht="20.25" customHeight="1">
      <c r="A98" s="42" t="s">
        <v>91</v>
      </c>
      <c r="B98" s="42" t="s">
        <v>35</v>
      </c>
      <c r="C98" s="55">
        <v>2500</v>
      </c>
      <c r="D98" s="56">
        <v>12.25</v>
      </c>
      <c r="E98" s="55">
        <v>0</v>
      </c>
      <c r="F98" s="56">
        <v>0</v>
      </c>
      <c r="G98" s="55">
        <v>5000</v>
      </c>
      <c r="H98" s="56">
        <v>24.5</v>
      </c>
      <c r="I98" s="55">
        <v>0</v>
      </c>
      <c r="J98" s="56">
        <v>0</v>
      </c>
      <c r="K98" s="43"/>
      <c r="L98" s="57">
        <f t="shared" ref="L98:O98" si="315">SUM(C98+G98)</f>
        <v>7500</v>
      </c>
      <c r="M98" s="58">
        <f t="shared" si="315"/>
        <v>36.75</v>
      </c>
      <c r="N98" s="57">
        <f t="shared" si="315"/>
        <v>0</v>
      </c>
      <c r="O98" s="58">
        <f t="shared" si="315"/>
        <v>0</v>
      </c>
      <c r="P98" s="45">
        <f t="shared" si="1"/>
        <v>36.75</v>
      </c>
      <c r="Q98" s="43">
        <v>26543</v>
      </c>
      <c r="R98" s="43">
        <v>130.06</v>
      </c>
      <c r="S98" s="59">
        <f t="shared" ref="S98:T98" si="316">Q98-L98</f>
        <v>19043</v>
      </c>
      <c r="T98" s="60">
        <f t="shared" si="316"/>
        <v>93.31</v>
      </c>
      <c r="U98" s="43">
        <v>0</v>
      </c>
      <c r="V98" s="43">
        <v>0</v>
      </c>
      <c r="W98" s="59">
        <f t="shared" ref="W98:X98" si="317">U98-N98</f>
        <v>0</v>
      </c>
      <c r="X98" s="60">
        <f t="shared" si="317"/>
        <v>0</v>
      </c>
      <c r="Y98" s="60">
        <f t="shared" si="4"/>
        <v>93.31</v>
      </c>
      <c r="Z98" s="60"/>
      <c r="AA98" s="43"/>
      <c r="AB98" s="43"/>
      <c r="AC98" s="43"/>
      <c r="AD98" s="43"/>
      <c r="AE98" s="43"/>
      <c r="AF98" s="43"/>
      <c r="AG98" s="45"/>
      <c r="AH98" s="43"/>
      <c r="AI98" s="43"/>
      <c r="AJ98" s="45"/>
      <c r="AK98" s="43"/>
    </row>
    <row r="99" spans="1:37" ht="20.25" customHeight="1">
      <c r="A99" s="42" t="s">
        <v>181</v>
      </c>
      <c r="B99" s="42" t="s">
        <v>27</v>
      </c>
      <c r="C99" s="55">
        <v>136725</v>
      </c>
      <c r="D99" s="56">
        <v>852.26</v>
      </c>
      <c r="E99" s="55">
        <v>49411</v>
      </c>
      <c r="F99" s="56">
        <v>2464.44</v>
      </c>
      <c r="G99" s="55">
        <v>136730</v>
      </c>
      <c r="H99" s="56">
        <v>852.32</v>
      </c>
      <c r="I99" s="55">
        <v>49412</v>
      </c>
      <c r="J99" s="56">
        <v>2464.4899999999998</v>
      </c>
      <c r="K99" s="43"/>
      <c r="L99" s="57">
        <f t="shared" ref="L99:O99" si="318">SUM(C99+G99)</f>
        <v>273455</v>
      </c>
      <c r="M99" s="58">
        <f t="shared" si="318"/>
        <v>1704.58</v>
      </c>
      <c r="N99" s="57">
        <f t="shared" si="318"/>
        <v>98823</v>
      </c>
      <c r="O99" s="58">
        <f t="shared" si="318"/>
        <v>4928.93</v>
      </c>
      <c r="P99" s="45">
        <f t="shared" si="1"/>
        <v>6633.51</v>
      </c>
      <c r="Q99" s="44">
        <v>269459</v>
      </c>
      <c r="R99" s="45">
        <v>1662.71</v>
      </c>
      <c r="S99" s="59">
        <f t="shared" ref="S99:T99" si="319">Q99-L99</f>
        <v>-3996</v>
      </c>
      <c r="T99" s="60">
        <f t="shared" si="319"/>
        <v>-41.869999999999891</v>
      </c>
      <c r="U99" s="44">
        <v>103476</v>
      </c>
      <c r="V99" s="45">
        <v>5146.54</v>
      </c>
      <c r="W99" s="44">
        <f t="shared" ref="W99:X99" si="320">U99-N99</f>
        <v>4653</v>
      </c>
      <c r="X99" s="60">
        <f t="shared" si="320"/>
        <v>217.60999999999967</v>
      </c>
      <c r="Y99" s="60">
        <f t="shared" si="4"/>
        <v>175.73999999999978</v>
      </c>
      <c r="Z99" s="60"/>
      <c r="AA99" s="43">
        <v>273450</v>
      </c>
      <c r="AB99" s="43">
        <v>1657.63</v>
      </c>
      <c r="AC99" s="43">
        <v>98822</v>
      </c>
      <c r="AD99" s="43">
        <v>4794.63</v>
      </c>
      <c r="AE99" s="43"/>
      <c r="AF99" s="43">
        <f t="shared" ref="AF99:AF154" si="321">ROUND(AA99/2,0)</f>
        <v>136725</v>
      </c>
      <c r="AG99" s="45">
        <f t="shared" ref="AG99:AG154" si="322">ROUND(AB99*1.028/2,2)</f>
        <v>852.02</v>
      </c>
      <c r="AH99" s="43">
        <f t="shared" ref="AH99:AH154" si="323">ROUND(AC99/2,0)</f>
        <v>49411</v>
      </c>
      <c r="AI99" s="43">
        <f t="shared" ref="AI99:AI154" si="324">ROUND(AD99*1.028/2,2)</f>
        <v>2464.44</v>
      </c>
      <c r="AJ99" s="45">
        <f t="shared" ref="AJ99:AJ154" si="325">SUM(AG99+AI99)</f>
        <v>3316.46</v>
      </c>
      <c r="AK99" s="43"/>
    </row>
    <row r="100" spans="1:37" ht="20.25" customHeight="1">
      <c r="A100" s="42" t="s">
        <v>181</v>
      </c>
      <c r="B100" s="42" t="s">
        <v>30</v>
      </c>
      <c r="C100" s="55">
        <v>136725</v>
      </c>
      <c r="D100" s="56">
        <v>786.58</v>
      </c>
      <c r="E100" s="55">
        <v>49411</v>
      </c>
      <c r="F100" s="56">
        <v>2217.29</v>
      </c>
      <c r="G100" s="55">
        <v>136730</v>
      </c>
      <c r="H100" s="56">
        <v>786.63</v>
      </c>
      <c r="I100" s="55">
        <v>49412</v>
      </c>
      <c r="J100" s="56">
        <v>2217.33</v>
      </c>
      <c r="K100" s="43"/>
      <c r="L100" s="57">
        <f t="shared" ref="L100:O100" si="326">SUM(C100+G100)</f>
        <v>273455</v>
      </c>
      <c r="M100" s="58">
        <f t="shared" si="326"/>
        <v>1573.21</v>
      </c>
      <c r="N100" s="57">
        <f t="shared" si="326"/>
        <v>98823</v>
      </c>
      <c r="O100" s="58">
        <f t="shared" si="326"/>
        <v>4434.62</v>
      </c>
      <c r="P100" s="45">
        <f t="shared" si="1"/>
        <v>6007.83</v>
      </c>
      <c r="Q100" s="43">
        <v>269459</v>
      </c>
      <c r="R100" s="43">
        <v>1538.32</v>
      </c>
      <c r="S100" s="59">
        <f t="shared" ref="S100:T100" si="327">Q100-L100</f>
        <v>-3996</v>
      </c>
      <c r="T100" s="60">
        <f t="shared" si="327"/>
        <v>-34.8900000000001</v>
      </c>
      <c r="U100" s="43">
        <v>103476</v>
      </c>
      <c r="V100" s="43">
        <v>4633.3100000000004</v>
      </c>
      <c r="W100" s="59">
        <f t="shared" ref="W100:X100" si="328">U100-N100</f>
        <v>4653</v>
      </c>
      <c r="X100" s="60">
        <f t="shared" si="328"/>
        <v>198.69000000000051</v>
      </c>
      <c r="Y100" s="60">
        <f t="shared" si="4"/>
        <v>163.80000000000041</v>
      </c>
      <c r="Z100" s="60"/>
      <c r="AA100" s="43">
        <v>273450</v>
      </c>
      <c r="AB100" s="43">
        <v>1529.67</v>
      </c>
      <c r="AC100" s="43">
        <v>98822</v>
      </c>
      <c r="AD100" s="43">
        <v>4313.43</v>
      </c>
      <c r="AE100" s="43"/>
      <c r="AF100" s="43">
        <f t="shared" si="321"/>
        <v>136725</v>
      </c>
      <c r="AG100" s="45">
        <f t="shared" si="322"/>
        <v>786.25</v>
      </c>
      <c r="AH100" s="43">
        <f t="shared" si="323"/>
        <v>49411</v>
      </c>
      <c r="AI100" s="43">
        <f t="shared" si="324"/>
        <v>2217.1</v>
      </c>
      <c r="AJ100" s="45">
        <f t="shared" si="325"/>
        <v>3003.35</v>
      </c>
      <c r="AK100" s="43"/>
    </row>
    <row r="101" spans="1:37" ht="20.25" customHeight="1">
      <c r="A101" s="42" t="s">
        <v>94</v>
      </c>
      <c r="B101" s="42" t="s">
        <v>27</v>
      </c>
      <c r="C101" s="55">
        <v>733168</v>
      </c>
      <c r="D101" s="56">
        <v>3116.96</v>
      </c>
      <c r="E101" s="55">
        <v>79955</v>
      </c>
      <c r="F101" s="56">
        <v>4342.4799999999996</v>
      </c>
      <c r="G101" s="55">
        <v>733191</v>
      </c>
      <c r="H101" s="56">
        <v>3117.09</v>
      </c>
      <c r="I101" s="55">
        <v>79966</v>
      </c>
      <c r="J101" s="56">
        <v>4343.13</v>
      </c>
      <c r="K101" s="43"/>
      <c r="L101" s="57">
        <f t="shared" ref="L101:O101" si="329">SUM(C101+G101)</f>
        <v>1466359</v>
      </c>
      <c r="M101" s="58">
        <f t="shared" si="329"/>
        <v>6234.05</v>
      </c>
      <c r="N101" s="57">
        <f t="shared" si="329"/>
        <v>159921</v>
      </c>
      <c r="O101" s="58">
        <f t="shared" si="329"/>
        <v>8685.61</v>
      </c>
      <c r="P101" s="45">
        <f t="shared" si="1"/>
        <v>14919.66</v>
      </c>
      <c r="Q101" s="44">
        <v>1480099</v>
      </c>
      <c r="R101" s="45">
        <v>6250.19</v>
      </c>
      <c r="S101" s="59">
        <f t="shared" ref="S101:T101" si="330">Q101-L101</f>
        <v>13740</v>
      </c>
      <c r="T101" s="60">
        <f t="shared" si="330"/>
        <v>16.139999999999418</v>
      </c>
      <c r="U101" s="44">
        <v>191650</v>
      </c>
      <c r="V101" s="45">
        <v>10279.39</v>
      </c>
      <c r="W101" s="44">
        <f t="shared" ref="W101:X101" si="331">U101-N101</f>
        <v>31729</v>
      </c>
      <c r="X101" s="60">
        <f t="shared" si="331"/>
        <v>1593.7799999999988</v>
      </c>
      <c r="Y101" s="60">
        <f t="shared" si="4"/>
        <v>1609.9199999999983</v>
      </c>
      <c r="Z101" s="60"/>
      <c r="AA101" s="43">
        <v>1466337</v>
      </c>
      <c r="AB101" s="43">
        <v>6064.53</v>
      </c>
      <c r="AC101" s="43">
        <v>159909</v>
      </c>
      <c r="AD101" s="43">
        <v>8448.68</v>
      </c>
      <c r="AE101" s="43"/>
      <c r="AF101" s="43">
        <f t="shared" si="321"/>
        <v>733169</v>
      </c>
      <c r="AG101" s="45">
        <f t="shared" si="322"/>
        <v>3117.17</v>
      </c>
      <c r="AH101" s="43">
        <f t="shared" si="323"/>
        <v>79955</v>
      </c>
      <c r="AI101" s="43">
        <f t="shared" si="324"/>
        <v>4342.62</v>
      </c>
      <c r="AJ101" s="45">
        <f t="shared" si="325"/>
        <v>7459.79</v>
      </c>
      <c r="AK101" s="43"/>
    </row>
    <row r="102" spans="1:37" ht="20.25" customHeight="1">
      <c r="A102" s="42" t="s">
        <v>94</v>
      </c>
      <c r="B102" s="42" t="s">
        <v>35</v>
      </c>
      <c r="C102" s="55">
        <v>733168</v>
      </c>
      <c r="D102" s="56">
        <v>2821.91</v>
      </c>
      <c r="E102" s="55">
        <v>79955</v>
      </c>
      <c r="F102" s="56">
        <v>3698.7</v>
      </c>
      <c r="G102" s="55">
        <v>733191</v>
      </c>
      <c r="H102" s="56">
        <v>2822.02</v>
      </c>
      <c r="I102" s="55">
        <v>79966</v>
      </c>
      <c r="J102" s="56">
        <v>3699.23</v>
      </c>
      <c r="K102" s="43"/>
      <c r="L102" s="57">
        <f t="shared" ref="L102:O102" si="332">SUM(C102+G102)</f>
        <v>1466359</v>
      </c>
      <c r="M102" s="58">
        <f t="shared" si="332"/>
        <v>5643.93</v>
      </c>
      <c r="N102" s="57">
        <f t="shared" si="332"/>
        <v>159921</v>
      </c>
      <c r="O102" s="58">
        <f t="shared" si="332"/>
        <v>7397.93</v>
      </c>
      <c r="P102" s="45">
        <f t="shared" si="1"/>
        <v>13041.86</v>
      </c>
      <c r="Q102" s="43">
        <v>1480099</v>
      </c>
      <c r="R102" s="43">
        <v>5672.24</v>
      </c>
      <c r="S102" s="59">
        <f t="shared" ref="S102:T102" si="333">Q102-L102</f>
        <v>13740</v>
      </c>
      <c r="T102" s="60">
        <f t="shared" si="333"/>
        <v>28.309999999999491</v>
      </c>
      <c r="U102" s="43">
        <v>191650</v>
      </c>
      <c r="V102" s="43">
        <v>8865.73</v>
      </c>
      <c r="W102" s="59">
        <f t="shared" ref="W102:X102" si="334">U102-N102</f>
        <v>31729</v>
      </c>
      <c r="X102" s="60">
        <f t="shared" si="334"/>
        <v>1467.7999999999993</v>
      </c>
      <c r="Y102" s="60">
        <f t="shared" si="4"/>
        <v>1496.1099999999988</v>
      </c>
      <c r="Z102" s="60"/>
      <c r="AA102" s="43">
        <v>1466337</v>
      </c>
      <c r="AB102" s="43">
        <v>5488.43</v>
      </c>
      <c r="AC102" s="43">
        <v>159909</v>
      </c>
      <c r="AD102" s="43">
        <v>7196.02</v>
      </c>
      <c r="AE102" s="43"/>
      <c r="AF102" s="43">
        <f t="shared" si="321"/>
        <v>733169</v>
      </c>
      <c r="AG102" s="45">
        <f t="shared" si="322"/>
        <v>2821.05</v>
      </c>
      <c r="AH102" s="43">
        <f t="shared" si="323"/>
        <v>79955</v>
      </c>
      <c r="AI102" s="43">
        <f t="shared" si="324"/>
        <v>3698.75</v>
      </c>
      <c r="AJ102" s="45">
        <f t="shared" si="325"/>
        <v>6519.8</v>
      </c>
      <c r="AK102" s="43"/>
    </row>
    <row r="103" spans="1:37" ht="20.25" customHeight="1">
      <c r="A103" s="42" t="s">
        <v>182</v>
      </c>
      <c r="B103" s="42" t="s">
        <v>27</v>
      </c>
      <c r="C103" s="55">
        <v>2185364</v>
      </c>
      <c r="D103" s="56">
        <v>10528.76</v>
      </c>
      <c r="E103" s="55">
        <v>296419</v>
      </c>
      <c r="F103" s="56">
        <v>13206.66</v>
      </c>
      <c r="G103" s="55">
        <v>2185385</v>
      </c>
      <c r="H103" s="56">
        <v>10528.92</v>
      </c>
      <c r="I103" s="55">
        <v>296423</v>
      </c>
      <c r="J103" s="56">
        <v>13206.84</v>
      </c>
      <c r="K103" s="43"/>
      <c r="L103" s="57">
        <f t="shared" ref="L103:O103" si="335">SUM(C103+G103)</f>
        <v>4370749</v>
      </c>
      <c r="M103" s="58">
        <f t="shared" si="335"/>
        <v>21057.68</v>
      </c>
      <c r="N103" s="57">
        <f t="shared" si="335"/>
        <v>592842</v>
      </c>
      <c r="O103" s="58">
        <f t="shared" si="335"/>
        <v>26413.5</v>
      </c>
      <c r="P103" s="45">
        <f t="shared" si="1"/>
        <v>47471.18</v>
      </c>
      <c r="Q103" s="44">
        <v>4492757</v>
      </c>
      <c r="R103" s="45">
        <v>21624.86</v>
      </c>
      <c r="S103" s="59">
        <f t="shared" ref="S103:T103" si="336">Q103-L103</f>
        <v>122008</v>
      </c>
      <c r="T103" s="60">
        <f t="shared" si="336"/>
        <v>567.18000000000029</v>
      </c>
      <c r="U103" s="44">
        <v>747754</v>
      </c>
      <c r="V103" s="45">
        <v>33178.949999999997</v>
      </c>
      <c r="W103" s="44">
        <f t="shared" ref="W103:X103" si="337">U103-N103</f>
        <v>154912</v>
      </c>
      <c r="X103" s="60">
        <f t="shared" si="337"/>
        <v>6765.4499999999971</v>
      </c>
      <c r="Y103" s="60">
        <f t="shared" si="4"/>
        <v>7332.6299999999974</v>
      </c>
      <c r="Z103" s="60"/>
      <c r="AA103" s="43">
        <v>4370726</v>
      </c>
      <c r="AB103" s="43">
        <v>20472.71</v>
      </c>
      <c r="AC103" s="43">
        <v>592839</v>
      </c>
      <c r="AD103" s="43">
        <v>25692.71</v>
      </c>
      <c r="AE103" s="43"/>
      <c r="AF103" s="43">
        <f t="shared" si="321"/>
        <v>2185363</v>
      </c>
      <c r="AG103" s="45">
        <f t="shared" si="322"/>
        <v>10522.97</v>
      </c>
      <c r="AH103" s="43">
        <f t="shared" si="323"/>
        <v>296420</v>
      </c>
      <c r="AI103" s="43">
        <f t="shared" si="324"/>
        <v>13206.05</v>
      </c>
      <c r="AJ103" s="45">
        <f t="shared" si="325"/>
        <v>23729.019999999997</v>
      </c>
      <c r="AK103" s="43"/>
    </row>
    <row r="104" spans="1:37" ht="20.25" customHeight="1">
      <c r="A104" s="42" t="s">
        <v>182</v>
      </c>
      <c r="B104" s="42" t="s">
        <v>30</v>
      </c>
      <c r="C104" s="55">
        <v>2185364</v>
      </c>
      <c r="D104" s="56">
        <v>10174.700000000001</v>
      </c>
      <c r="E104" s="55">
        <v>296419</v>
      </c>
      <c r="F104" s="56">
        <v>11730.8</v>
      </c>
      <c r="G104" s="55">
        <v>2185385</v>
      </c>
      <c r="H104" s="56">
        <v>10174.84</v>
      </c>
      <c r="I104" s="55">
        <v>296423</v>
      </c>
      <c r="J104" s="56">
        <v>11730.96</v>
      </c>
      <c r="K104" s="43"/>
      <c r="L104" s="57">
        <f t="shared" ref="L104:O104" si="338">SUM(C104+G104)</f>
        <v>4370749</v>
      </c>
      <c r="M104" s="58">
        <f t="shared" si="338"/>
        <v>20349.54</v>
      </c>
      <c r="N104" s="57">
        <f t="shared" si="338"/>
        <v>592842</v>
      </c>
      <c r="O104" s="58">
        <f t="shared" si="338"/>
        <v>23461.759999999998</v>
      </c>
      <c r="P104" s="45">
        <f t="shared" si="1"/>
        <v>43811.3</v>
      </c>
      <c r="Q104" s="43">
        <v>4492757</v>
      </c>
      <c r="R104" s="43">
        <v>20931.27</v>
      </c>
      <c r="S104" s="59">
        <f t="shared" ref="S104:T104" si="339">Q104-L104</f>
        <v>122008</v>
      </c>
      <c r="T104" s="60">
        <f t="shared" si="339"/>
        <v>581.72999999999956</v>
      </c>
      <c r="U104" s="43">
        <v>747754</v>
      </c>
      <c r="V104" s="43">
        <v>29501.08</v>
      </c>
      <c r="W104" s="59">
        <f t="shared" ref="W104:X104" si="340">U104-N104</f>
        <v>154912</v>
      </c>
      <c r="X104" s="60">
        <f t="shared" si="340"/>
        <v>6039.3200000000033</v>
      </c>
      <c r="Y104" s="60">
        <f t="shared" si="4"/>
        <v>6621.0500000000029</v>
      </c>
      <c r="Z104" s="60"/>
      <c r="AA104" s="43">
        <v>4370726</v>
      </c>
      <c r="AB104" s="43">
        <v>19782.84</v>
      </c>
      <c r="AC104" s="43">
        <v>592839</v>
      </c>
      <c r="AD104" s="43">
        <v>22824.5</v>
      </c>
      <c r="AE104" s="43"/>
      <c r="AF104" s="43">
        <f t="shared" si="321"/>
        <v>2185363</v>
      </c>
      <c r="AG104" s="45">
        <f t="shared" si="322"/>
        <v>10168.379999999999</v>
      </c>
      <c r="AH104" s="43">
        <f t="shared" si="323"/>
        <v>296420</v>
      </c>
      <c r="AI104" s="43">
        <f t="shared" si="324"/>
        <v>11731.79</v>
      </c>
      <c r="AJ104" s="45">
        <f t="shared" si="325"/>
        <v>21900.17</v>
      </c>
      <c r="AK104" s="43"/>
    </row>
    <row r="105" spans="1:37" ht="20.25" customHeight="1">
      <c r="A105" s="42" t="s">
        <v>95</v>
      </c>
      <c r="B105" s="42" t="s">
        <v>27</v>
      </c>
      <c r="C105" s="55">
        <v>3628378</v>
      </c>
      <c r="D105" s="56">
        <v>13164.1</v>
      </c>
      <c r="E105" s="55">
        <v>323378</v>
      </c>
      <c r="F105" s="56">
        <v>14527.05</v>
      </c>
      <c r="G105" s="55">
        <v>3628408</v>
      </c>
      <c r="H105" s="56">
        <v>13164.36</v>
      </c>
      <c r="I105" s="55">
        <v>323383</v>
      </c>
      <c r="J105" s="56">
        <v>14527.25</v>
      </c>
      <c r="K105" s="43"/>
      <c r="L105" s="57">
        <f t="shared" ref="L105:O105" si="341">SUM(C105+G105)</f>
        <v>7256786</v>
      </c>
      <c r="M105" s="58">
        <f t="shared" si="341"/>
        <v>26328.46</v>
      </c>
      <c r="N105" s="57">
        <f t="shared" si="341"/>
        <v>646761</v>
      </c>
      <c r="O105" s="58">
        <f t="shared" si="341"/>
        <v>29054.3</v>
      </c>
      <c r="P105" s="45">
        <f t="shared" si="1"/>
        <v>55382.759999999995</v>
      </c>
      <c r="Q105" s="44">
        <v>7544609</v>
      </c>
      <c r="R105" s="45">
        <v>27635.49</v>
      </c>
      <c r="S105" s="59">
        <f t="shared" ref="S105:T105" si="342">Q105-L105</f>
        <v>287823</v>
      </c>
      <c r="T105" s="60">
        <f t="shared" si="342"/>
        <v>1307.0300000000025</v>
      </c>
      <c r="U105" s="44">
        <v>783746</v>
      </c>
      <c r="V105" s="45">
        <v>35285.06</v>
      </c>
      <c r="W105" s="44">
        <f t="shared" ref="W105:X105" si="343">U105-N105</f>
        <v>136985</v>
      </c>
      <c r="X105" s="60">
        <f t="shared" si="343"/>
        <v>6230.7599999999984</v>
      </c>
      <c r="Y105" s="60">
        <f t="shared" si="4"/>
        <v>7537.7900000000009</v>
      </c>
      <c r="Z105" s="60"/>
      <c r="AA105" s="43">
        <v>7256756</v>
      </c>
      <c r="AB105" s="43">
        <v>25629.08</v>
      </c>
      <c r="AC105" s="43">
        <v>646757</v>
      </c>
      <c r="AD105" s="43">
        <v>28263.55</v>
      </c>
      <c r="AE105" s="43"/>
      <c r="AF105" s="43">
        <f t="shared" si="321"/>
        <v>3628378</v>
      </c>
      <c r="AG105" s="45">
        <f t="shared" si="322"/>
        <v>13173.35</v>
      </c>
      <c r="AH105" s="43">
        <f t="shared" si="323"/>
        <v>323379</v>
      </c>
      <c r="AI105" s="43">
        <f t="shared" si="324"/>
        <v>14527.46</v>
      </c>
      <c r="AJ105" s="45">
        <f t="shared" si="325"/>
        <v>27700.809999999998</v>
      </c>
      <c r="AK105" s="43"/>
    </row>
    <row r="106" spans="1:37" ht="20.25" customHeight="1">
      <c r="A106" s="42" t="s">
        <v>95</v>
      </c>
      <c r="B106" s="42" t="s">
        <v>32</v>
      </c>
      <c r="C106" s="55">
        <v>3628378</v>
      </c>
      <c r="D106" s="56">
        <v>12846.52</v>
      </c>
      <c r="E106" s="55">
        <v>323378</v>
      </c>
      <c r="F106" s="56">
        <v>13087.4</v>
      </c>
      <c r="G106" s="55">
        <v>3628408</v>
      </c>
      <c r="H106" s="56">
        <v>12846.74</v>
      </c>
      <c r="I106" s="55">
        <v>323383</v>
      </c>
      <c r="J106" s="56">
        <v>13087.58</v>
      </c>
      <c r="K106" s="43"/>
      <c r="L106" s="57">
        <f t="shared" ref="L106:O106" si="344">SUM(C106+G106)</f>
        <v>7256786</v>
      </c>
      <c r="M106" s="58">
        <f t="shared" si="344"/>
        <v>25693.260000000002</v>
      </c>
      <c r="N106" s="57">
        <f t="shared" si="344"/>
        <v>646761</v>
      </c>
      <c r="O106" s="58">
        <f t="shared" si="344"/>
        <v>26174.98</v>
      </c>
      <c r="P106" s="45">
        <f t="shared" si="1"/>
        <v>51868.240000000005</v>
      </c>
      <c r="Q106" s="43">
        <v>7544609</v>
      </c>
      <c r="R106" s="43">
        <v>26924.97</v>
      </c>
      <c r="S106" s="59">
        <f t="shared" ref="S106:T106" si="345">Q106-L106</f>
        <v>287823</v>
      </c>
      <c r="T106" s="60">
        <f t="shared" si="345"/>
        <v>1231.7099999999991</v>
      </c>
      <c r="U106" s="43">
        <v>783746</v>
      </c>
      <c r="V106" s="43">
        <v>31788.26</v>
      </c>
      <c r="W106" s="59">
        <f t="shared" ref="W106:X106" si="346">U106-N106</f>
        <v>136985</v>
      </c>
      <c r="X106" s="60">
        <f t="shared" si="346"/>
        <v>5613.2799999999988</v>
      </c>
      <c r="Y106" s="60">
        <f t="shared" si="4"/>
        <v>6844.989999999998</v>
      </c>
      <c r="Z106" s="60"/>
      <c r="AA106" s="43">
        <v>7256756</v>
      </c>
      <c r="AB106" s="43">
        <v>25010.639999999999</v>
      </c>
      <c r="AC106" s="43">
        <v>646757</v>
      </c>
      <c r="AD106" s="43">
        <v>25462.67</v>
      </c>
      <c r="AE106" s="43"/>
      <c r="AF106" s="43">
        <f t="shared" si="321"/>
        <v>3628378</v>
      </c>
      <c r="AG106" s="45">
        <f t="shared" si="322"/>
        <v>12855.47</v>
      </c>
      <c r="AH106" s="43">
        <f t="shared" si="323"/>
        <v>323379</v>
      </c>
      <c r="AI106" s="43">
        <f t="shared" si="324"/>
        <v>13087.81</v>
      </c>
      <c r="AJ106" s="45">
        <f t="shared" si="325"/>
        <v>25943.279999999999</v>
      </c>
      <c r="AK106" s="43"/>
    </row>
    <row r="107" spans="1:37" ht="20.25" customHeight="1">
      <c r="A107" s="42" t="s">
        <v>96</v>
      </c>
      <c r="B107" s="42" t="s">
        <v>27</v>
      </c>
      <c r="C107" s="55">
        <v>1256968</v>
      </c>
      <c r="D107" s="56">
        <v>5185.34</v>
      </c>
      <c r="E107" s="55">
        <v>88829</v>
      </c>
      <c r="F107" s="56">
        <v>4193.62</v>
      </c>
      <c r="G107" s="55">
        <v>1256979</v>
      </c>
      <c r="H107" s="56">
        <v>5185.41</v>
      </c>
      <c r="I107" s="55">
        <v>88830</v>
      </c>
      <c r="J107" s="56">
        <v>4193.66</v>
      </c>
      <c r="K107" s="43"/>
      <c r="L107" s="57">
        <f t="shared" ref="L107:O107" si="347">SUM(C107+G107)</f>
        <v>2513947</v>
      </c>
      <c r="M107" s="58">
        <f t="shared" si="347"/>
        <v>10370.75</v>
      </c>
      <c r="N107" s="57">
        <f t="shared" si="347"/>
        <v>177659</v>
      </c>
      <c r="O107" s="58">
        <f t="shared" si="347"/>
        <v>8387.2799999999988</v>
      </c>
      <c r="P107" s="45">
        <f t="shared" si="1"/>
        <v>18758.03</v>
      </c>
      <c r="Q107" s="44">
        <v>2580942</v>
      </c>
      <c r="R107" s="45">
        <v>10598.01</v>
      </c>
      <c r="S107" s="59">
        <f t="shared" ref="S107:T107" si="348">Q107-L107</f>
        <v>66995</v>
      </c>
      <c r="T107" s="60">
        <f t="shared" si="348"/>
        <v>227.26000000000022</v>
      </c>
      <c r="U107" s="44">
        <v>168274</v>
      </c>
      <c r="V107" s="45">
        <v>7944.22</v>
      </c>
      <c r="W107" s="44">
        <f t="shared" ref="W107:X107" si="349">U107-N107</f>
        <v>-9385</v>
      </c>
      <c r="X107" s="60">
        <f t="shared" si="349"/>
        <v>-443.05999999999858</v>
      </c>
      <c r="Y107" s="60">
        <f t="shared" si="4"/>
        <v>-215.79999999999836</v>
      </c>
      <c r="Z107" s="60"/>
      <c r="AA107" s="43">
        <v>2513934</v>
      </c>
      <c r="AB107" s="43">
        <v>10091.39</v>
      </c>
      <c r="AC107" s="43">
        <v>177658</v>
      </c>
      <c r="AD107" s="43">
        <v>8158.05</v>
      </c>
      <c r="AE107" s="43"/>
      <c r="AF107" s="43">
        <f t="shared" si="321"/>
        <v>1256967</v>
      </c>
      <c r="AG107" s="45">
        <f t="shared" si="322"/>
        <v>5186.97</v>
      </c>
      <c r="AH107" s="43">
        <f t="shared" si="323"/>
        <v>88829</v>
      </c>
      <c r="AI107" s="43">
        <f t="shared" si="324"/>
        <v>4193.24</v>
      </c>
      <c r="AJ107" s="45">
        <f t="shared" si="325"/>
        <v>9380.2099999999991</v>
      </c>
      <c r="AK107" s="43"/>
    </row>
    <row r="108" spans="1:37" ht="20.25" customHeight="1">
      <c r="A108" s="42" t="s">
        <v>96</v>
      </c>
      <c r="B108" s="42" t="s">
        <v>34</v>
      </c>
      <c r="C108" s="55">
        <v>24374</v>
      </c>
      <c r="D108" s="56">
        <v>203.28</v>
      </c>
      <c r="E108" s="55">
        <v>0</v>
      </c>
      <c r="F108" s="56">
        <v>0</v>
      </c>
      <c r="G108" s="55">
        <v>24378</v>
      </c>
      <c r="H108" s="56">
        <v>203.31</v>
      </c>
      <c r="I108" s="55">
        <v>0</v>
      </c>
      <c r="J108" s="56">
        <v>0</v>
      </c>
      <c r="K108" s="43"/>
      <c r="L108" s="57">
        <f t="shared" ref="L108:O108" si="350">SUM(C108+G108)</f>
        <v>48752</v>
      </c>
      <c r="M108" s="58">
        <f t="shared" si="350"/>
        <v>406.59000000000003</v>
      </c>
      <c r="N108" s="57">
        <f t="shared" si="350"/>
        <v>0</v>
      </c>
      <c r="O108" s="58">
        <f t="shared" si="350"/>
        <v>0</v>
      </c>
      <c r="P108" s="45">
        <f t="shared" si="1"/>
        <v>406.59000000000003</v>
      </c>
      <c r="Q108" s="43">
        <v>54256</v>
      </c>
      <c r="R108" s="43">
        <v>452.5</v>
      </c>
      <c r="S108" s="59">
        <f t="shared" ref="S108:T108" si="351">Q108-L108</f>
        <v>5504</v>
      </c>
      <c r="T108" s="60">
        <f t="shared" si="351"/>
        <v>45.909999999999968</v>
      </c>
      <c r="U108" s="43">
        <v>0</v>
      </c>
      <c r="V108" s="43">
        <v>0</v>
      </c>
      <c r="W108" s="59">
        <f t="shared" ref="W108:X108" si="352">U108-N108</f>
        <v>0</v>
      </c>
      <c r="X108" s="60">
        <f t="shared" si="352"/>
        <v>0</v>
      </c>
      <c r="Y108" s="60">
        <f t="shared" si="4"/>
        <v>45.909999999999968</v>
      </c>
      <c r="Z108" s="60"/>
      <c r="AA108" s="43">
        <v>48749</v>
      </c>
      <c r="AB108" s="43">
        <v>395.35</v>
      </c>
      <c r="AC108" s="43">
        <v>0</v>
      </c>
      <c r="AD108" s="43">
        <v>0</v>
      </c>
      <c r="AE108" s="43"/>
      <c r="AF108" s="43">
        <f t="shared" si="321"/>
        <v>24375</v>
      </c>
      <c r="AG108" s="45">
        <f t="shared" si="322"/>
        <v>203.21</v>
      </c>
      <c r="AH108" s="43">
        <f t="shared" si="323"/>
        <v>0</v>
      </c>
      <c r="AI108" s="43">
        <f t="shared" si="324"/>
        <v>0</v>
      </c>
      <c r="AJ108" s="45">
        <f t="shared" si="325"/>
        <v>203.21</v>
      </c>
      <c r="AK108" s="43"/>
    </row>
    <row r="109" spans="1:37" ht="20.25" customHeight="1">
      <c r="A109" s="42" t="s">
        <v>96</v>
      </c>
      <c r="B109" s="42" t="s">
        <v>32</v>
      </c>
      <c r="C109" s="55">
        <v>1232594</v>
      </c>
      <c r="D109" s="56">
        <v>4958.66</v>
      </c>
      <c r="E109" s="55">
        <v>88829</v>
      </c>
      <c r="F109" s="56">
        <v>3777.9</v>
      </c>
      <c r="G109" s="55">
        <v>1232601</v>
      </c>
      <c r="H109" s="56">
        <v>4958.6899999999996</v>
      </c>
      <c r="I109" s="55">
        <v>88830</v>
      </c>
      <c r="J109" s="56">
        <v>3777.94</v>
      </c>
      <c r="K109" s="43"/>
      <c r="L109" s="57">
        <f t="shared" ref="L109:O109" si="353">SUM(C109+G109)</f>
        <v>2465195</v>
      </c>
      <c r="M109" s="58">
        <f t="shared" si="353"/>
        <v>9917.3499999999985</v>
      </c>
      <c r="N109" s="57">
        <f t="shared" si="353"/>
        <v>177659</v>
      </c>
      <c r="O109" s="58">
        <f t="shared" si="353"/>
        <v>7555.84</v>
      </c>
      <c r="P109" s="45">
        <f t="shared" si="1"/>
        <v>17473.189999999999</v>
      </c>
      <c r="Q109" s="43">
        <v>2526686</v>
      </c>
      <c r="R109" s="43">
        <v>10093.43</v>
      </c>
      <c r="S109" s="59">
        <f t="shared" ref="S109:T109" si="354">Q109-L109</f>
        <v>61491</v>
      </c>
      <c r="T109" s="60">
        <f t="shared" si="354"/>
        <v>176.08000000000175</v>
      </c>
      <c r="U109" s="43">
        <v>168274</v>
      </c>
      <c r="V109" s="43">
        <v>7156.69</v>
      </c>
      <c r="W109" s="59">
        <f t="shared" ref="W109:X109" si="355">U109-N109</f>
        <v>-9385</v>
      </c>
      <c r="X109" s="60">
        <f t="shared" si="355"/>
        <v>-399.15000000000055</v>
      </c>
      <c r="Y109" s="60">
        <f t="shared" si="4"/>
        <v>-223.0699999999988</v>
      </c>
      <c r="Z109" s="60"/>
      <c r="AA109" s="43">
        <v>2465185</v>
      </c>
      <c r="AB109" s="43">
        <v>9650.2099999999991</v>
      </c>
      <c r="AC109" s="43">
        <v>177658</v>
      </c>
      <c r="AD109" s="43">
        <v>7349.71</v>
      </c>
      <c r="AE109" s="43"/>
      <c r="AF109" s="43">
        <f t="shared" si="321"/>
        <v>1232593</v>
      </c>
      <c r="AG109" s="45">
        <f t="shared" si="322"/>
        <v>4960.21</v>
      </c>
      <c r="AH109" s="43">
        <f t="shared" si="323"/>
        <v>88829</v>
      </c>
      <c r="AI109" s="43">
        <f t="shared" si="324"/>
        <v>3777.75</v>
      </c>
      <c r="AJ109" s="45">
        <f t="shared" si="325"/>
        <v>8737.9599999999991</v>
      </c>
      <c r="AK109" s="43"/>
    </row>
    <row r="110" spans="1:37" ht="20.25" customHeight="1">
      <c r="A110" s="42" t="s">
        <v>97</v>
      </c>
      <c r="B110" s="42" t="s">
        <v>27</v>
      </c>
      <c r="C110" s="55">
        <v>3248632</v>
      </c>
      <c r="D110" s="56">
        <v>19359.87</v>
      </c>
      <c r="E110" s="55">
        <v>362469</v>
      </c>
      <c r="F110" s="56">
        <v>20634.25</v>
      </c>
      <c r="G110" s="55">
        <v>3249082</v>
      </c>
      <c r="H110" s="56">
        <v>19385.37</v>
      </c>
      <c r="I110" s="55">
        <v>362778</v>
      </c>
      <c r="J110" s="56">
        <v>20836.68</v>
      </c>
      <c r="K110" s="43"/>
      <c r="L110" s="57">
        <f t="shared" ref="L110:O110" si="356">SUM(C110+G110)</f>
        <v>6497714</v>
      </c>
      <c r="M110" s="58">
        <f t="shared" si="356"/>
        <v>38745.24</v>
      </c>
      <c r="N110" s="57">
        <f t="shared" si="356"/>
        <v>725247</v>
      </c>
      <c r="O110" s="58">
        <f t="shared" si="356"/>
        <v>41470.93</v>
      </c>
      <c r="P110" s="45">
        <f t="shared" si="1"/>
        <v>80216.17</v>
      </c>
      <c r="Q110" s="44">
        <v>6731941</v>
      </c>
      <c r="R110" s="45">
        <v>39901.5</v>
      </c>
      <c r="S110" s="59">
        <f t="shared" ref="S110:T110" si="357">Q110-L110</f>
        <v>234227</v>
      </c>
      <c r="T110" s="60">
        <f t="shared" si="357"/>
        <v>1156.260000000002</v>
      </c>
      <c r="U110" s="44">
        <v>773665</v>
      </c>
      <c r="V110" s="45">
        <v>43804.34</v>
      </c>
      <c r="W110" s="44">
        <f t="shared" ref="W110:X110" si="358">U110-N110</f>
        <v>48418</v>
      </c>
      <c r="X110" s="60">
        <f t="shared" si="358"/>
        <v>2333.4099999999962</v>
      </c>
      <c r="Y110" s="60">
        <f t="shared" si="4"/>
        <v>3489.6699999999983</v>
      </c>
      <c r="Z110" s="60"/>
      <c r="AA110" s="43">
        <v>6497262</v>
      </c>
      <c r="AB110" s="43">
        <v>37654.03</v>
      </c>
      <c r="AC110" s="43">
        <v>724934</v>
      </c>
      <c r="AD110" s="43">
        <v>40146</v>
      </c>
      <c r="AE110" s="43"/>
      <c r="AF110" s="43">
        <f t="shared" si="321"/>
        <v>3248631</v>
      </c>
      <c r="AG110" s="45">
        <f t="shared" si="322"/>
        <v>19354.169999999998</v>
      </c>
      <c r="AH110" s="43">
        <f t="shared" si="323"/>
        <v>362467</v>
      </c>
      <c r="AI110" s="43">
        <f t="shared" si="324"/>
        <v>20635.04</v>
      </c>
      <c r="AJ110" s="45">
        <f t="shared" si="325"/>
        <v>39989.21</v>
      </c>
      <c r="AK110" s="43"/>
    </row>
    <row r="111" spans="1:37" ht="20.25" customHeight="1">
      <c r="A111" s="42" t="s">
        <v>97</v>
      </c>
      <c r="B111" s="42" t="s">
        <v>32</v>
      </c>
      <c r="C111" s="55">
        <v>2829706</v>
      </c>
      <c r="D111" s="56">
        <v>10261.36</v>
      </c>
      <c r="E111" s="55">
        <v>328218</v>
      </c>
      <c r="F111" s="56">
        <v>13673.2</v>
      </c>
      <c r="G111" s="55">
        <v>2829061</v>
      </c>
      <c r="H111" s="56">
        <v>10256.06</v>
      </c>
      <c r="I111" s="55">
        <v>324838</v>
      </c>
      <c r="J111" s="56">
        <v>13478.34</v>
      </c>
      <c r="K111" s="43"/>
      <c r="L111" s="57">
        <f t="shared" ref="L111:O111" si="359">SUM(C111+G111)</f>
        <v>5658767</v>
      </c>
      <c r="M111" s="58">
        <f t="shared" si="359"/>
        <v>20517.419999999998</v>
      </c>
      <c r="N111" s="57">
        <f t="shared" si="359"/>
        <v>653056</v>
      </c>
      <c r="O111" s="58">
        <f t="shared" si="359"/>
        <v>27151.54</v>
      </c>
      <c r="P111" s="45">
        <f t="shared" si="1"/>
        <v>47668.959999999999</v>
      </c>
      <c r="Q111" s="43">
        <v>5865934</v>
      </c>
      <c r="R111" s="43">
        <v>21270.25</v>
      </c>
      <c r="S111" s="59">
        <f t="shared" ref="S111:T111" si="360">Q111-L111</f>
        <v>207167</v>
      </c>
      <c r="T111" s="60">
        <f t="shared" si="360"/>
        <v>752.83000000000175</v>
      </c>
      <c r="U111" s="43">
        <v>699510</v>
      </c>
      <c r="V111" s="43">
        <v>29107.99</v>
      </c>
      <c r="W111" s="59">
        <f t="shared" ref="W111:X111" si="361">U111-N111</f>
        <v>46454</v>
      </c>
      <c r="X111" s="60">
        <f t="shared" si="361"/>
        <v>1956.4500000000007</v>
      </c>
      <c r="Y111" s="60">
        <f t="shared" si="4"/>
        <v>2709.2800000000025</v>
      </c>
      <c r="Z111" s="60"/>
      <c r="AA111" s="43">
        <v>5659411</v>
      </c>
      <c r="AB111" s="43">
        <v>19956.03</v>
      </c>
      <c r="AC111" s="43">
        <v>656434</v>
      </c>
      <c r="AD111" s="43">
        <v>26601.56</v>
      </c>
      <c r="AE111" s="43"/>
      <c r="AF111" s="43">
        <f t="shared" si="321"/>
        <v>2829706</v>
      </c>
      <c r="AG111" s="45">
        <f t="shared" si="322"/>
        <v>10257.4</v>
      </c>
      <c r="AH111" s="43">
        <f t="shared" si="323"/>
        <v>328217</v>
      </c>
      <c r="AI111" s="43">
        <f t="shared" si="324"/>
        <v>13673.2</v>
      </c>
      <c r="AJ111" s="45">
        <f t="shared" si="325"/>
        <v>23930.6</v>
      </c>
      <c r="AK111" s="43"/>
    </row>
    <row r="112" spans="1:37" ht="20.25" customHeight="1">
      <c r="A112" s="42" t="s">
        <v>97</v>
      </c>
      <c r="B112" s="42" t="s">
        <v>34</v>
      </c>
      <c r="C112" s="55">
        <v>409941</v>
      </c>
      <c r="D112" s="56">
        <v>7033.85</v>
      </c>
      <c r="E112" s="55">
        <v>34249</v>
      </c>
      <c r="F112" s="56">
        <v>4341.8999999999996</v>
      </c>
      <c r="G112" s="55">
        <v>411034</v>
      </c>
      <c r="H112" s="56">
        <v>7071.35</v>
      </c>
      <c r="I112" s="55">
        <v>37940</v>
      </c>
      <c r="J112" s="56">
        <v>4698.71</v>
      </c>
      <c r="K112" s="43"/>
      <c r="L112" s="57">
        <f t="shared" ref="L112:O112" si="362">SUM(C112+G112)</f>
        <v>820975</v>
      </c>
      <c r="M112" s="58">
        <f t="shared" si="362"/>
        <v>14105.2</v>
      </c>
      <c r="N112" s="57">
        <f t="shared" si="362"/>
        <v>72189</v>
      </c>
      <c r="O112" s="58">
        <f t="shared" si="362"/>
        <v>9040.61</v>
      </c>
      <c r="P112" s="45">
        <f t="shared" si="1"/>
        <v>23145.81</v>
      </c>
      <c r="Q112" s="43">
        <v>825327</v>
      </c>
      <c r="R112" s="43">
        <v>13923.95</v>
      </c>
      <c r="S112" s="59">
        <f t="shared" ref="S112:T112" si="363">Q112-L112</f>
        <v>4352</v>
      </c>
      <c r="T112" s="60">
        <f t="shared" si="363"/>
        <v>-181.25</v>
      </c>
      <c r="U112" s="43">
        <v>74155</v>
      </c>
      <c r="V112" s="43">
        <v>9303.11</v>
      </c>
      <c r="W112" s="59">
        <f t="shared" ref="W112:X112" si="364">U112-N112</f>
        <v>1966</v>
      </c>
      <c r="X112" s="60">
        <f t="shared" si="364"/>
        <v>262.5</v>
      </c>
      <c r="Y112" s="60">
        <f t="shared" si="4"/>
        <v>81.25</v>
      </c>
      <c r="Z112" s="60"/>
      <c r="AA112" s="43">
        <v>819882</v>
      </c>
      <c r="AB112" s="43">
        <v>13684.83</v>
      </c>
      <c r="AC112" s="43">
        <v>68500</v>
      </c>
      <c r="AD112" s="43">
        <v>8447.4</v>
      </c>
      <c r="AE112" s="43"/>
      <c r="AF112" s="43">
        <f t="shared" si="321"/>
        <v>409941</v>
      </c>
      <c r="AG112" s="45">
        <f t="shared" si="322"/>
        <v>7034</v>
      </c>
      <c r="AH112" s="43">
        <f t="shared" si="323"/>
        <v>34250</v>
      </c>
      <c r="AI112" s="43">
        <f t="shared" si="324"/>
        <v>4341.96</v>
      </c>
      <c r="AJ112" s="45">
        <f t="shared" si="325"/>
        <v>11375.96</v>
      </c>
      <c r="AK112" s="43"/>
    </row>
    <row r="113" spans="1:37" ht="20.25" customHeight="1">
      <c r="A113" s="42" t="s">
        <v>98</v>
      </c>
      <c r="B113" s="42" t="s">
        <v>27</v>
      </c>
      <c r="C113" s="55">
        <v>594675</v>
      </c>
      <c r="D113" s="56">
        <v>2726.8</v>
      </c>
      <c r="E113" s="44">
        <v>40244</v>
      </c>
      <c r="F113" s="56">
        <v>1885.61</v>
      </c>
      <c r="G113" s="44">
        <v>594685</v>
      </c>
      <c r="H113" s="56">
        <v>2726.89</v>
      </c>
      <c r="I113" s="44">
        <v>40246</v>
      </c>
      <c r="J113" s="56">
        <v>1885.7</v>
      </c>
      <c r="K113" s="43"/>
      <c r="L113" s="57">
        <f t="shared" ref="L113:O113" si="365">SUM(C113+G113)</f>
        <v>1189360</v>
      </c>
      <c r="M113" s="58">
        <f t="shared" si="365"/>
        <v>5453.6900000000005</v>
      </c>
      <c r="N113" s="57">
        <f t="shared" si="365"/>
        <v>80490</v>
      </c>
      <c r="O113" s="58">
        <f t="shared" si="365"/>
        <v>3771.31</v>
      </c>
      <c r="P113" s="45">
        <f t="shared" si="1"/>
        <v>9225</v>
      </c>
      <c r="Q113" s="44">
        <v>1255291</v>
      </c>
      <c r="R113" s="45">
        <v>5683.8</v>
      </c>
      <c r="S113" s="59">
        <f t="shared" ref="S113:T113" si="366">Q113-L113</f>
        <v>65931</v>
      </c>
      <c r="T113" s="60">
        <f t="shared" si="366"/>
        <v>230.10999999999967</v>
      </c>
      <c r="U113" s="44">
        <v>113765</v>
      </c>
      <c r="V113" s="45">
        <v>5317.38</v>
      </c>
      <c r="W113" s="44">
        <f t="shared" ref="W113:X113" si="367">U113-N113</f>
        <v>33275</v>
      </c>
      <c r="X113" s="60">
        <f t="shared" si="367"/>
        <v>1546.0700000000002</v>
      </c>
      <c r="Y113" s="60">
        <f t="shared" si="4"/>
        <v>1776.1799999999998</v>
      </c>
      <c r="Z113" s="60"/>
      <c r="AA113" s="43">
        <v>1189350</v>
      </c>
      <c r="AB113" s="43">
        <v>5305.46</v>
      </c>
      <c r="AC113" s="43">
        <v>80488</v>
      </c>
      <c r="AD113" s="43">
        <v>3668.75</v>
      </c>
      <c r="AE113" s="43"/>
      <c r="AF113" s="43">
        <f t="shared" si="321"/>
        <v>594675</v>
      </c>
      <c r="AG113" s="45">
        <f t="shared" si="322"/>
        <v>2727.01</v>
      </c>
      <c r="AH113" s="43">
        <f t="shared" si="323"/>
        <v>40244</v>
      </c>
      <c r="AI113" s="43">
        <f t="shared" si="324"/>
        <v>1885.74</v>
      </c>
      <c r="AJ113" s="45">
        <f t="shared" si="325"/>
        <v>4612.75</v>
      </c>
      <c r="AK113" s="43"/>
    </row>
    <row r="114" spans="1:37" ht="20.25" customHeight="1">
      <c r="A114" s="43" t="s">
        <v>98</v>
      </c>
      <c r="B114" s="43" t="s">
        <v>32</v>
      </c>
      <c r="C114" s="44">
        <v>594675</v>
      </c>
      <c r="D114" s="45">
        <v>2576.56</v>
      </c>
      <c r="E114" s="55">
        <v>40244</v>
      </c>
      <c r="F114" s="45">
        <v>1698.14</v>
      </c>
      <c r="G114" s="55">
        <v>594685</v>
      </c>
      <c r="H114" s="45">
        <v>2576.64</v>
      </c>
      <c r="I114" s="55">
        <v>40246</v>
      </c>
      <c r="J114" s="45">
        <v>1698.22</v>
      </c>
      <c r="K114" s="43"/>
      <c r="L114" s="57">
        <f t="shared" ref="L114:O114" si="368">SUM(C114+G114)</f>
        <v>1189360</v>
      </c>
      <c r="M114" s="58">
        <f t="shared" si="368"/>
        <v>5153.2</v>
      </c>
      <c r="N114" s="57">
        <f t="shared" si="368"/>
        <v>80490</v>
      </c>
      <c r="O114" s="58">
        <f t="shared" si="368"/>
        <v>3396.36</v>
      </c>
      <c r="P114" s="45">
        <f t="shared" si="1"/>
        <v>8549.56</v>
      </c>
      <c r="Q114" s="43">
        <v>1255291</v>
      </c>
      <c r="R114" s="43">
        <v>5386.8</v>
      </c>
      <c r="S114" s="59">
        <f t="shared" ref="S114:T114" si="369">Q114-L114</f>
        <v>65931</v>
      </c>
      <c r="T114" s="60">
        <f t="shared" si="369"/>
        <v>233.60000000000036</v>
      </c>
      <c r="U114" s="43">
        <v>113765</v>
      </c>
      <c r="V114" s="43">
        <v>4790.6400000000003</v>
      </c>
      <c r="W114" s="59">
        <f t="shared" ref="W114:X114" si="370">U114-N114</f>
        <v>33275</v>
      </c>
      <c r="X114" s="60">
        <f t="shared" si="370"/>
        <v>1394.2800000000002</v>
      </c>
      <c r="Y114" s="60">
        <f t="shared" si="4"/>
        <v>1627.8800000000006</v>
      </c>
      <c r="Z114" s="60"/>
      <c r="AA114" s="43">
        <v>1189350</v>
      </c>
      <c r="AB114" s="43">
        <v>5013.17</v>
      </c>
      <c r="AC114" s="43">
        <v>80488</v>
      </c>
      <c r="AD114" s="43">
        <v>3303.55</v>
      </c>
      <c r="AE114" s="43"/>
      <c r="AF114" s="43">
        <f t="shared" si="321"/>
        <v>594675</v>
      </c>
      <c r="AG114" s="45">
        <f t="shared" si="322"/>
        <v>2576.77</v>
      </c>
      <c r="AH114" s="43">
        <f t="shared" si="323"/>
        <v>40244</v>
      </c>
      <c r="AI114" s="43">
        <f t="shared" si="324"/>
        <v>1698.02</v>
      </c>
      <c r="AJ114" s="45">
        <f t="shared" si="325"/>
        <v>4274.79</v>
      </c>
      <c r="AK114" s="43"/>
    </row>
    <row r="115" spans="1:37" ht="20.25" customHeight="1">
      <c r="A115" s="42" t="s">
        <v>183</v>
      </c>
      <c r="B115" s="42" t="s">
        <v>172</v>
      </c>
      <c r="C115" s="55">
        <v>0</v>
      </c>
      <c r="D115" s="56">
        <v>0</v>
      </c>
      <c r="E115" s="55">
        <v>0</v>
      </c>
      <c r="F115" s="56">
        <v>0</v>
      </c>
      <c r="G115" s="55">
        <v>0</v>
      </c>
      <c r="H115" s="56">
        <v>0</v>
      </c>
      <c r="I115" s="55">
        <v>0</v>
      </c>
      <c r="J115" s="56">
        <v>0</v>
      </c>
      <c r="K115" s="43"/>
      <c r="L115" s="57">
        <f t="shared" ref="L115:O115" si="371">SUM(C115+G115)</f>
        <v>0</v>
      </c>
      <c r="M115" s="58">
        <f t="shared" si="371"/>
        <v>0</v>
      </c>
      <c r="N115" s="57">
        <f t="shared" si="371"/>
        <v>0</v>
      </c>
      <c r="O115" s="58">
        <f t="shared" si="371"/>
        <v>0</v>
      </c>
      <c r="P115" s="45">
        <f t="shared" si="1"/>
        <v>0</v>
      </c>
      <c r="Q115" s="44">
        <v>32305</v>
      </c>
      <c r="R115" s="45">
        <v>172.79</v>
      </c>
      <c r="S115" s="59">
        <f t="shared" ref="S115:T115" si="372">Q115-L115</f>
        <v>32305</v>
      </c>
      <c r="T115" s="60">
        <f t="shared" si="372"/>
        <v>172.79</v>
      </c>
      <c r="U115" s="44">
        <v>5511</v>
      </c>
      <c r="V115" s="45">
        <v>311.77</v>
      </c>
      <c r="W115" s="44">
        <f t="shared" ref="W115:X115" si="373">U115-N115</f>
        <v>5511</v>
      </c>
      <c r="X115" s="60">
        <f t="shared" si="373"/>
        <v>311.77</v>
      </c>
      <c r="Y115" s="60">
        <f t="shared" si="4"/>
        <v>484.55999999999995</v>
      </c>
      <c r="Z115" s="60"/>
      <c r="AA115" s="43">
        <v>1772798</v>
      </c>
      <c r="AB115" s="43">
        <v>8604.01</v>
      </c>
      <c r="AC115" s="43">
        <v>105985</v>
      </c>
      <c r="AD115" s="43">
        <v>6092.38</v>
      </c>
      <c r="AE115" s="43"/>
      <c r="AF115" s="43">
        <f t="shared" si="321"/>
        <v>886399</v>
      </c>
      <c r="AG115" s="45">
        <f t="shared" si="322"/>
        <v>4422.46</v>
      </c>
      <c r="AH115" s="43">
        <f t="shared" si="323"/>
        <v>52993</v>
      </c>
      <c r="AI115" s="43">
        <f t="shared" si="324"/>
        <v>3131.48</v>
      </c>
      <c r="AJ115" s="45">
        <f t="shared" si="325"/>
        <v>7553.9400000000005</v>
      </c>
      <c r="AK115" s="43"/>
    </row>
    <row r="116" spans="1:37" ht="20.25" customHeight="1">
      <c r="A116" s="42" t="s">
        <v>183</v>
      </c>
      <c r="B116" s="42" t="s">
        <v>178</v>
      </c>
      <c r="C116" s="55">
        <v>0</v>
      </c>
      <c r="D116" s="56">
        <v>0</v>
      </c>
      <c r="E116" s="55">
        <v>0</v>
      </c>
      <c r="F116" s="56">
        <v>0</v>
      </c>
      <c r="G116" s="55">
        <v>0</v>
      </c>
      <c r="H116" s="56">
        <v>0</v>
      </c>
      <c r="I116" s="55">
        <v>0</v>
      </c>
      <c r="J116" s="56">
        <v>0</v>
      </c>
      <c r="K116" s="43"/>
      <c r="L116" s="57">
        <f t="shared" ref="L116:O116" si="374">SUM(C116+G116)</f>
        <v>0</v>
      </c>
      <c r="M116" s="58">
        <f t="shared" si="374"/>
        <v>0</v>
      </c>
      <c r="N116" s="57">
        <f t="shared" si="374"/>
        <v>0</v>
      </c>
      <c r="O116" s="58">
        <f t="shared" si="374"/>
        <v>0</v>
      </c>
      <c r="P116" s="45">
        <f t="shared" si="1"/>
        <v>0</v>
      </c>
      <c r="Q116" s="43">
        <v>-5004</v>
      </c>
      <c r="R116" s="43">
        <v>-10.64</v>
      </c>
      <c r="S116" s="59">
        <f t="shared" ref="S116:T116" si="375">Q116-L116</f>
        <v>-5004</v>
      </c>
      <c r="T116" s="60">
        <f t="shared" si="375"/>
        <v>-10.64</v>
      </c>
      <c r="U116" s="43">
        <v>888</v>
      </c>
      <c r="V116" s="43">
        <v>74</v>
      </c>
      <c r="W116" s="59">
        <f t="shared" ref="W116:X116" si="376">U116-N116</f>
        <v>888</v>
      </c>
      <c r="X116" s="60">
        <f t="shared" si="376"/>
        <v>74</v>
      </c>
      <c r="Y116" s="60">
        <f t="shared" si="4"/>
        <v>63.36</v>
      </c>
      <c r="Z116" s="60"/>
      <c r="AA116" s="43">
        <v>287502</v>
      </c>
      <c r="AB116" s="43">
        <v>2113.34</v>
      </c>
      <c r="AC116" s="43">
        <v>23221</v>
      </c>
      <c r="AD116" s="43">
        <v>1882.76</v>
      </c>
      <c r="AE116" s="43"/>
      <c r="AF116" s="43">
        <f t="shared" si="321"/>
        <v>143751</v>
      </c>
      <c r="AG116" s="45">
        <f t="shared" si="322"/>
        <v>1086.26</v>
      </c>
      <c r="AH116" s="43">
        <f t="shared" si="323"/>
        <v>11611</v>
      </c>
      <c r="AI116" s="43">
        <f t="shared" si="324"/>
        <v>967.74</v>
      </c>
      <c r="AJ116" s="45">
        <f t="shared" si="325"/>
        <v>2054</v>
      </c>
      <c r="AK116" s="43"/>
    </row>
    <row r="117" spans="1:37" ht="20.25" customHeight="1">
      <c r="A117" s="42" t="s">
        <v>183</v>
      </c>
      <c r="B117" s="42" t="s">
        <v>184</v>
      </c>
      <c r="C117" s="55">
        <v>0</v>
      </c>
      <c r="D117" s="56">
        <v>0</v>
      </c>
      <c r="E117" s="55">
        <v>0</v>
      </c>
      <c r="F117" s="56">
        <v>0</v>
      </c>
      <c r="G117" s="55">
        <v>0</v>
      </c>
      <c r="H117" s="56">
        <v>0</v>
      </c>
      <c r="I117" s="55">
        <v>0</v>
      </c>
      <c r="J117" s="56">
        <v>0</v>
      </c>
      <c r="K117" s="43"/>
      <c r="L117" s="57">
        <f t="shared" ref="L117:O117" si="377">SUM(C117+G117)</f>
        <v>0</v>
      </c>
      <c r="M117" s="58">
        <f t="shared" si="377"/>
        <v>0</v>
      </c>
      <c r="N117" s="57">
        <f t="shared" si="377"/>
        <v>0</v>
      </c>
      <c r="O117" s="58">
        <f t="shared" si="377"/>
        <v>0</v>
      </c>
      <c r="P117" s="45">
        <f t="shared" si="1"/>
        <v>0</v>
      </c>
      <c r="Q117" s="43">
        <v>37309</v>
      </c>
      <c r="R117" s="43">
        <v>176.21</v>
      </c>
      <c r="S117" s="59">
        <f t="shared" ref="S117:T117" si="378">Q117-L117</f>
        <v>37309</v>
      </c>
      <c r="T117" s="60">
        <f t="shared" si="378"/>
        <v>176.21</v>
      </c>
      <c r="U117" s="43">
        <v>4623</v>
      </c>
      <c r="V117" s="43">
        <v>206.47</v>
      </c>
      <c r="W117" s="59">
        <f t="shared" ref="W117:X117" si="379">U117-N117</f>
        <v>4623</v>
      </c>
      <c r="X117" s="60">
        <f t="shared" si="379"/>
        <v>206.47</v>
      </c>
      <c r="Y117" s="60">
        <f t="shared" si="4"/>
        <v>382.68</v>
      </c>
      <c r="Z117" s="60"/>
      <c r="AA117" s="43">
        <v>1485296</v>
      </c>
      <c r="AB117" s="43">
        <v>6205.3</v>
      </c>
      <c r="AC117" s="43">
        <v>82764</v>
      </c>
      <c r="AD117" s="43">
        <v>3595.28</v>
      </c>
      <c r="AE117" s="43"/>
      <c r="AF117" s="43">
        <f t="shared" si="321"/>
        <v>742648</v>
      </c>
      <c r="AG117" s="45">
        <f t="shared" si="322"/>
        <v>3189.52</v>
      </c>
      <c r="AH117" s="43">
        <f t="shared" si="323"/>
        <v>41382</v>
      </c>
      <c r="AI117" s="43">
        <f t="shared" si="324"/>
        <v>1847.97</v>
      </c>
      <c r="AJ117" s="45">
        <f t="shared" si="325"/>
        <v>5037.49</v>
      </c>
      <c r="AK117" s="43"/>
    </row>
    <row r="118" spans="1:37" ht="20.25" customHeight="1">
      <c r="A118" s="42" t="s">
        <v>185</v>
      </c>
      <c r="B118" s="42" t="s">
        <v>156</v>
      </c>
      <c r="C118" s="55">
        <v>777399</v>
      </c>
      <c r="D118" s="56">
        <v>3361.52</v>
      </c>
      <c r="E118" s="55">
        <v>29445</v>
      </c>
      <c r="F118" s="56">
        <v>1511.77</v>
      </c>
      <c r="G118" s="55">
        <v>777410</v>
      </c>
      <c r="H118" s="56">
        <v>3361.6</v>
      </c>
      <c r="I118" s="55">
        <v>29446</v>
      </c>
      <c r="J118" s="56">
        <v>1511.84</v>
      </c>
      <c r="K118" s="43"/>
      <c r="L118" s="57">
        <f t="shared" ref="L118:O118" si="380">SUM(C118+G118)</f>
        <v>1554809</v>
      </c>
      <c r="M118" s="58">
        <f t="shared" si="380"/>
        <v>6723.12</v>
      </c>
      <c r="N118" s="57">
        <f t="shared" si="380"/>
        <v>58891</v>
      </c>
      <c r="O118" s="58">
        <f t="shared" si="380"/>
        <v>3023.6099999999997</v>
      </c>
      <c r="P118" s="45">
        <f t="shared" si="1"/>
        <v>9746.73</v>
      </c>
      <c r="Q118" s="44">
        <v>1586960</v>
      </c>
      <c r="R118" s="45">
        <v>7625.53</v>
      </c>
      <c r="S118" s="59">
        <f t="shared" ref="S118:T118" si="381">Q118-L118</f>
        <v>32151</v>
      </c>
      <c r="T118" s="60">
        <f t="shared" si="381"/>
        <v>902.40999999999985</v>
      </c>
      <c r="U118" s="44">
        <v>93475</v>
      </c>
      <c r="V118" s="45">
        <v>4780.03</v>
      </c>
      <c r="W118" s="44">
        <f t="shared" ref="W118:X118" si="382">U118-N118</f>
        <v>34584</v>
      </c>
      <c r="X118" s="60">
        <f t="shared" si="382"/>
        <v>1756.42</v>
      </c>
      <c r="Y118" s="60">
        <f t="shared" si="4"/>
        <v>2658.83</v>
      </c>
      <c r="Z118" s="60"/>
      <c r="AA118" s="43">
        <v>287502</v>
      </c>
      <c r="AB118" s="43">
        <v>2113.34</v>
      </c>
      <c r="AC118" s="43">
        <v>23221</v>
      </c>
      <c r="AD118" s="43">
        <v>1882.76</v>
      </c>
      <c r="AE118" s="43"/>
      <c r="AF118" s="43">
        <f t="shared" si="321"/>
        <v>143751</v>
      </c>
      <c r="AG118" s="45">
        <f t="shared" si="322"/>
        <v>1086.26</v>
      </c>
      <c r="AH118" s="43">
        <f t="shared" si="323"/>
        <v>11611</v>
      </c>
      <c r="AI118" s="43">
        <f t="shared" si="324"/>
        <v>967.74</v>
      </c>
      <c r="AJ118" s="45">
        <f t="shared" si="325"/>
        <v>2054</v>
      </c>
      <c r="AK118" s="43"/>
    </row>
    <row r="119" spans="1:37" ht="20.25" customHeight="1">
      <c r="A119" s="42" t="s">
        <v>185</v>
      </c>
      <c r="B119" s="42" t="s">
        <v>157</v>
      </c>
      <c r="C119" s="55">
        <v>777399</v>
      </c>
      <c r="D119" s="56">
        <v>3098.56</v>
      </c>
      <c r="E119" s="55">
        <v>29445</v>
      </c>
      <c r="F119" s="56">
        <v>1325</v>
      </c>
      <c r="G119" s="55">
        <v>777410</v>
      </c>
      <c r="H119" s="56">
        <v>3098.63</v>
      </c>
      <c r="I119" s="55">
        <v>29446</v>
      </c>
      <c r="J119" s="56">
        <v>1325.07</v>
      </c>
      <c r="K119" s="43"/>
      <c r="L119" s="57">
        <f t="shared" ref="L119:O119" si="383">SUM(C119+G119)</f>
        <v>1554809</v>
      </c>
      <c r="M119" s="58">
        <f t="shared" si="383"/>
        <v>6197.1900000000005</v>
      </c>
      <c r="N119" s="57">
        <f t="shared" si="383"/>
        <v>58891</v>
      </c>
      <c r="O119" s="58">
        <f t="shared" si="383"/>
        <v>2650.0699999999997</v>
      </c>
      <c r="P119" s="45">
        <f t="shared" si="1"/>
        <v>8847.26</v>
      </c>
      <c r="Q119" s="43">
        <v>1589960</v>
      </c>
      <c r="R119" s="43">
        <v>6964.52</v>
      </c>
      <c r="S119" s="59">
        <f t="shared" ref="S119:T119" si="384">Q119-L119</f>
        <v>35151</v>
      </c>
      <c r="T119" s="60">
        <f t="shared" si="384"/>
        <v>767.32999999999993</v>
      </c>
      <c r="U119" s="43">
        <v>93475</v>
      </c>
      <c r="V119" s="43">
        <v>4206.38</v>
      </c>
      <c r="W119" s="59">
        <f t="shared" ref="W119:X119" si="385">U119-N119</f>
        <v>34584</v>
      </c>
      <c r="X119" s="60">
        <f t="shared" si="385"/>
        <v>1556.3100000000004</v>
      </c>
      <c r="Y119" s="60">
        <f t="shared" si="4"/>
        <v>2323.6400000000003</v>
      </c>
      <c r="Z119" s="60"/>
      <c r="AA119" s="43">
        <v>1485296</v>
      </c>
      <c r="AB119" s="43">
        <v>6205.3</v>
      </c>
      <c r="AC119" s="43">
        <v>82764</v>
      </c>
      <c r="AD119" s="43">
        <v>3595.28</v>
      </c>
      <c r="AE119" s="43"/>
      <c r="AF119" s="43">
        <f t="shared" si="321"/>
        <v>742648</v>
      </c>
      <c r="AG119" s="45">
        <f t="shared" si="322"/>
        <v>3189.52</v>
      </c>
      <c r="AH119" s="43">
        <f t="shared" si="323"/>
        <v>41382</v>
      </c>
      <c r="AI119" s="43">
        <f t="shared" si="324"/>
        <v>1847.97</v>
      </c>
      <c r="AJ119" s="45">
        <f t="shared" si="325"/>
        <v>5037.49</v>
      </c>
      <c r="AK119" s="43"/>
    </row>
    <row r="120" spans="1:37" ht="20.25" customHeight="1">
      <c r="A120" s="42" t="s">
        <v>186</v>
      </c>
      <c r="B120" s="42" t="s">
        <v>172</v>
      </c>
      <c r="C120" s="55">
        <v>0</v>
      </c>
      <c r="D120" s="56">
        <v>0</v>
      </c>
      <c r="E120" s="55">
        <v>0</v>
      </c>
      <c r="F120" s="56">
        <v>0</v>
      </c>
      <c r="G120" s="55">
        <v>0</v>
      </c>
      <c r="H120" s="56">
        <v>0</v>
      </c>
      <c r="I120" s="55">
        <v>0</v>
      </c>
      <c r="J120" s="56">
        <v>0</v>
      </c>
      <c r="K120" s="43"/>
      <c r="L120" s="57">
        <f t="shared" ref="L120:O120" si="386">SUM(C120+G120)</f>
        <v>0</v>
      </c>
      <c r="M120" s="58">
        <f t="shared" si="386"/>
        <v>0</v>
      </c>
      <c r="N120" s="57">
        <f t="shared" si="386"/>
        <v>0</v>
      </c>
      <c r="O120" s="58">
        <f t="shared" si="386"/>
        <v>0</v>
      </c>
      <c r="P120" s="45">
        <f t="shared" si="1"/>
        <v>0</v>
      </c>
      <c r="Q120" s="44">
        <v>155423</v>
      </c>
      <c r="R120" s="45">
        <v>644.99</v>
      </c>
      <c r="S120" s="59">
        <f t="shared" ref="S120:T120" si="387">Q120-L120</f>
        <v>155423</v>
      </c>
      <c r="T120" s="60">
        <f t="shared" si="387"/>
        <v>644.99</v>
      </c>
      <c r="U120" s="44">
        <v>43179</v>
      </c>
      <c r="V120" s="45">
        <v>2028.12</v>
      </c>
      <c r="W120" s="44">
        <f t="shared" ref="W120:X120" si="388">U120-N120</f>
        <v>43179</v>
      </c>
      <c r="X120" s="60">
        <f t="shared" si="388"/>
        <v>2028.12</v>
      </c>
      <c r="Y120" s="60">
        <f t="shared" si="4"/>
        <v>2673.1099999999997</v>
      </c>
      <c r="Z120" s="60"/>
      <c r="AA120" s="43">
        <v>1711890</v>
      </c>
      <c r="AB120" s="43">
        <v>6916.05</v>
      </c>
      <c r="AC120" s="43">
        <v>260523</v>
      </c>
      <c r="AD120" s="43">
        <v>11903.29</v>
      </c>
      <c r="AE120" s="43"/>
      <c r="AF120" s="43">
        <f t="shared" si="321"/>
        <v>855945</v>
      </c>
      <c r="AG120" s="45">
        <f t="shared" si="322"/>
        <v>3554.85</v>
      </c>
      <c r="AH120" s="43">
        <f t="shared" si="323"/>
        <v>130262</v>
      </c>
      <c r="AI120" s="43">
        <f t="shared" si="324"/>
        <v>6118.29</v>
      </c>
      <c r="AJ120" s="45">
        <f t="shared" si="325"/>
        <v>9673.14</v>
      </c>
      <c r="AK120" s="43"/>
    </row>
    <row r="121" spans="1:37" ht="20.25" customHeight="1">
      <c r="A121" s="42" t="s">
        <v>186</v>
      </c>
      <c r="B121" s="42" t="s">
        <v>187</v>
      </c>
      <c r="C121" s="55">
        <v>0</v>
      </c>
      <c r="D121" s="56">
        <v>0</v>
      </c>
      <c r="E121" s="55">
        <v>0</v>
      </c>
      <c r="F121" s="56">
        <v>0</v>
      </c>
      <c r="G121" s="55">
        <v>0</v>
      </c>
      <c r="H121" s="56">
        <v>0</v>
      </c>
      <c r="I121" s="55">
        <v>0</v>
      </c>
      <c r="J121" s="56">
        <v>0</v>
      </c>
      <c r="K121" s="43"/>
      <c r="L121" s="57">
        <f t="shared" ref="L121:O121" si="389">SUM(C121+G121)</f>
        <v>0</v>
      </c>
      <c r="M121" s="58">
        <f t="shared" si="389"/>
        <v>0</v>
      </c>
      <c r="N121" s="57">
        <f t="shared" si="389"/>
        <v>0</v>
      </c>
      <c r="O121" s="58">
        <f t="shared" si="389"/>
        <v>0</v>
      </c>
      <c r="P121" s="45">
        <f t="shared" si="1"/>
        <v>0</v>
      </c>
      <c r="Q121" s="43">
        <v>155423</v>
      </c>
      <c r="R121" s="43">
        <v>606.14</v>
      </c>
      <c r="S121" s="59">
        <f t="shared" ref="S121:T121" si="390">Q121-L121</f>
        <v>155423</v>
      </c>
      <c r="T121" s="60">
        <f t="shared" si="390"/>
        <v>606.14</v>
      </c>
      <c r="U121" s="43">
        <v>43179</v>
      </c>
      <c r="V121" s="43">
        <v>1718.52</v>
      </c>
      <c r="W121" s="59">
        <f t="shared" ref="W121:X121" si="391">U121-N121</f>
        <v>43179</v>
      </c>
      <c r="X121" s="60">
        <f t="shared" si="391"/>
        <v>1718.52</v>
      </c>
      <c r="Y121" s="60">
        <f t="shared" si="4"/>
        <v>2324.66</v>
      </c>
      <c r="Z121" s="60"/>
      <c r="AA121" s="43">
        <v>1711890</v>
      </c>
      <c r="AB121" s="43">
        <v>6676.37</v>
      </c>
      <c r="AC121" s="43">
        <v>260523</v>
      </c>
      <c r="AD121" s="43">
        <v>10368.82</v>
      </c>
      <c r="AE121" s="43"/>
      <c r="AF121" s="43">
        <f t="shared" si="321"/>
        <v>855945</v>
      </c>
      <c r="AG121" s="45">
        <f t="shared" si="322"/>
        <v>3431.65</v>
      </c>
      <c r="AH121" s="43">
        <f t="shared" si="323"/>
        <v>130262</v>
      </c>
      <c r="AI121" s="43">
        <f t="shared" si="324"/>
        <v>5329.57</v>
      </c>
      <c r="AJ121" s="45">
        <f t="shared" si="325"/>
        <v>8761.2199999999993</v>
      </c>
      <c r="AK121" s="43"/>
    </row>
    <row r="122" spans="1:37" ht="20.25" customHeight="1">
      <c r="A122" s="42" t="s">
        <v>188</v>
      </c>
      <c r="B122" s="42" t="s">
        <v>156</v>
      </c>
      <c r="C122" s="55">
        <v>999775</v>
      </c>
      <c r="D122" s="56">
        <v>4180</v>
      </c>
      <c r="E122" s="55">
        <v>128080</v>
      </c>
      <c r="F122" s="56">
        <v>4993.3100000000004</v>
      </c>
      <c r="G122" s="55">
        <v>999779</v>
      </c>
      <c r="H122" s="56">
        <v>4180.01</v>
      </c>
      <c r="I122" s="55">
        <v>128080</v>
      </c>
      <c r="J122" s="56">
        <v>4993.3100000000004</v>
      </c>
      <c r="K122" s="43"/>
      <c r="L122" s="57">
        <f t="shared" ref="L122:O122" si="392">SUM(C122+G122)</f>
        <v>1999554</v>
      </c>
      <c r="M122" s="58">
        <f t="shared" si="392"/>
        <v>8360.01</v>
      </c>
      <c r="N122" s="57">
        <f t="shared" si="392"/>
        <v>256160</v>
      </c>
      <c r="O122" s="58">
        <f t="shared" si="392"/>
        <v>9986.6200000000008</v>
      </c>
      <c r="P122" s="45">
        <f t="shared" si="1"/>
        <v>18346.63</v>
      </c>
      <c r="Q122" s="44">
        <v>1638811</v>
      </c>
      <c r="R122" s="45">
        <v>7856.98</v>
      </c>
      <c r="S122" s="59">
        <f t="shared" ref="S122:T122" si="393">Q122-L122</f>
        <v>-360743</v>
      </c>
      <c r="T122" s="60">
        <f t="shared" si="393"/>
        <v>-503.03000000000065</v>
      </c>
      <c r="U122" s="44">
        <v>289825</v>
      </c>
      <c r="V122" s="45">
        <v>11387.61</v>
      </c>
      <c r="W122" s="44">
        <f t="shared" ref="W122:X122" si="394">U122-N122</f>
        <v>33665</v>
      </c>
      <c r="X122" s="60">
        <f t="shared" si="394"/>
        <v>1400.9899999999998</v>
      </c>
      <c r="Y122" s="60">
        <f t="shared" si="4"/>
        <v>897.95999999999913</v>
      </c>
      <c r="Z122" s="60"/>
      <c r="AA122" s="43">
        <v>1711890</v>
      </c>
      <c r="AB122" s="43">
        <v>6916.05</v>
      </c>
      <c r="AC122" s="43">
        <v>260523</v>
      </c>
      <c r="AD122" s="43">
        <v>11903.29</v>
      </c>
      <c r="AE122" s="43"/>
      <c r="AF122" s="43">
        <f t="shared" si="321"/>
        <v>855945</v>
      </c>
      <c r="AG122" s="45">
        <f t="shared" si="322"/>
        <v>3554.85</v>
      </c>
      <c r="AH122" s="43">
        <f t="shared" si="323"/>
        <v>130262</v>
      </c>
      <c r="AI122" s="43">
        <f t="shared" si="324"/>
        <v>6118.29</v>
      </c>
      <c r="AJ122" s="45">
        <f t="shared" si="325"/>
        <v>9673.14</v>
      </c>
      <c r="AK122" s="43"/>
    </row>
    <row r="123" spans="1:37" ht="20.25" customHeight="1">
      <c r="A123" s="42" t="s">
        <v>188</v>
      </c>
      <c r="B123" s="42" t="s">
        <v>189</v>
      </c>
      <c r="C123" s="55">
        <v>999775</v>
      </c>
      <c r="D123" s="56">
        <v>3943.75</v>
      </c>
      <c r="E123" s="55">
        <v>128080</v>
      </c>
      <c r="F123" s="56">
        <v>4492.8</v>
      </c>
      <c r="G123" s="55">
        <v>999779</v>
      </c>
      <c r="H123" s="56">
        <v>3943.77</v>
      </c>
      <c r="I123" s="55">
        <v>128080</v>
      </c>
      <c r="J123" s="56">
        <v>4492.8</v>
      </c>
      <c r="K123" s="43"/>
      <c r="L123" s="57">
        <f t="shared" ref="L123:O123" si="395">SUM(C123+G123)</f>
        <v>1999554</v>
      </c>
      <c r="M123" s="58">
        <f t="shared" si="395"/>
        <v>7887.52</v>
      </c>
      <c r="N123" s="57">
        <f t="shared" si="395"/>
        <v>256160</v>
      </c>
      <c r="O123" s="58">
        <f t="shared" si="395"/>
        <v>8985.6</v>
      </c>
      <c r="P123" s="45">
        <f t="shared" si="1"/>
        <v>16873.120000000003</v>
      </c>
      <c r="Q123" s="43">
        <v>1638811</v>
      </c>
      <c r="R123" s="43">
        <v>7240.48</v>
      </c>
      <c r="S123" s="59">
        <f t="shared" ref="S123:T123" si="396">Q123-L123</f>
        <v>-360743</v>
      </c>
      <c r="T123" s="60">
        <f t="shared" si="396"/>
        <v>-647.04000000000087</v>
      </c>
      <c r="U123" s="43">
        <v>289825</v>
      </c>
      <c r="V123" s="43">
        <v>10217.39</v>
      </c>
      <c r="W123" s="59">
        <f t="shared" ref="W123:X123" si="397">U123-N123</f>
        <v>33665</v>
      </c>
      <c r="X123" s="60">
        <f t="shared" si="397"/>
        <v>1231.7899999999991</v>
      </c>
      <c r="Y123" s="60">
        <f t="shared" si="4"/>
        <v>584.74999999999818</v>
      </c>
      <c r="Z123" s="60"/>
      <c r="AA123" s="43">
        <v>1711890</v>
      </c>
      <c r="AB123" s="43">
        <v>6676.37</v>
      </c>
      <c r="AC123" s="43">
        <v>260523</v>
      </c>
      <c r="AD123" s="43">
        <v>10368.82</v>
      </c>
      <c r="AE123" s="43"/>
      <c r="AF123" s="43">
        <f t="shared" si="321"/>
        <v>855945</v>
      </c>
      <c r="AG123" s="45">
        <f t="shared" si="322"/>
        <v>3431.65</v>
      </c>
      <c r="AH123" s="43">
        <f t="shared" si="323"/>
        <v>130262</v>
      </c>
      <c r="AI123" s="43">
        <f t="shared" si="324"/>
        <v>5329.57</v>
      </c>
      <c r="AJ123" s="45">
        <f t="shared" si="325"/>
        <v>8761.2199999999993</v>
      </c>
      <c r="AK123" s="43"/>
    </row>
    <row r="124" spans="1:37" ht="20.25" customHeight="1">
      <c r="A124" s="42" t="s">
        <v>155</v>
      </c>
      <c r="B124" s="42" t="s">
        <v>27</v>
      </c>
      <c r="C124" s="55">
        <v>1512887</v>
      </c>
      <c r="D124" s="56">
        <v>5281.03</v>
      </c>
      <c r="E124" s="55">
        <v>113013</v>
      </c>
      <c r="F124" s="56">
        <v>5342</v>
      </c>
      <c r="G124" s="55">
        <v>1512893</v>
      </c>
      <c r="H124" s="56">
        <v>5281.05</v>
      </c>
      <c r="I124" s="55">
        <v>113016</v>
      </c>
      <c r="J124" s="56">
        <v>5342.1</v>
      </c>
      <c r="K124" s="43"/>
      <c r="L124" s="57">
        <f t="shared" ref="L124:O124" si="398">SUM(C124+G124)</f>
        <v>3025780</v>
      </c>
      <c r="M124" s="58">
        <f t="shared" si="398"/>
        <v>10562.08</v>
      </c>
      <c r="N124" s="57">
        <f t="shared" si="398"/>
        <v>226029</v>
      </c>
      <c r="O124" s="58">
        <f t="shared" si="398"/>
        <v>10684.1</v>
      </c>
      <c r="P124" s="45">
        <f t="shared" si="1"/>
        <v>21246.18</v>
      </c>
      <c r="Q124" s="44">
        <v>3039824</v>
      </c>
      <c r="R124" s="45">
        <v>10621.42</v>
      </c>
      <c r="S124" s="59">
        <f t="shared" ref="S124:T124" si="399">Q124-L124</f>
        <v>14044</v>
      </c>
      <c r="T124" s="60">
        <f t="shared" si="399"/>
        <v>59.340000000000146</v>
      </c>
      <c r="U124" s="44">
        <v>241586</v>
      </c>
      <c r="V124" s="45">
        <v>11449.86</v>
      </c>
      <c r="W124" s="44">
        <f t="shared" ref="W124:X124" si="400">U124-N124</f>
        <v>15557</v>
      </c>
      <c r="X124" s="60">
        <f t="shared" si="400"/>
        <v>765.76000000000022</v>
      </c>
      <c r="Y124" s="60">
        <f t="shared" si="4"/>
        <v>825.10000000000036</v>
      </c>
      <c r="Z124" s="60"/>
      <c r="AA124" s="43">
        <v>3025774</v>
      </c>
      <c r="AB124" s="43">
        <v>10267.969999999999</v>
      </c>
      <c r="AC124" s="43">
        <v>226028</v>
      </c>
      <c r="AD124" s="43">
        <v>10393.700000000001</v>
      </c>
      <c r="AE124" s="43"/>
      <c r="AF124" s="43">
        <f t="shared" si="321"/>
        <v>1512887</v>
      </c>
      <c r="AG124" s="45">
        <f t="shared" si="322"/>
        <v>5277.74</v>
      </c>
      <c r="AH124" s="43">
        <f t="shared" si="323"/>
        <v>113014</v>
      </c>
      <c r="AI124" s="43">
        <f t="shared" si="324"/>
        <v>5342.36</v>
      </c>
      <c r="AJ124" s="45">
        <f t="shared" si="325"/>
        <v>10620.099999999999</v>
      </c>
      <c r="AK124" s="43"/>
    </row>
    <row r="125" spans="1:37" ht="20.25" customHeight="1">
      <c r="A125" s="42" t="s">
        <v>155</v>
      </c>
      <c r="B125" s="42" t="s">
        <v>32</v>
      </c>
      <c r="C125" s="55">
        <v>1512887</v>
      </c>
      <c r="D125" s="56">
        <v>5257.03</v>
      </c>
      <c r="E125" s="55">
        <v>113013</v>
      </c>
      <c r="F125" s="56">
        <v>4788.17</v>
      </c>
      <c r="G125" s="55">
        <v>1512893</v>
      </c>
      <c r="H125" s="56">
        <v>5257.05</v>
      </c>
      <c r="I125" s="55">
        <v>113016</v>
      </c>
      <c r="J125" s="56">
        <v>4788.26</v>
      </c>
      <c r="K125" s="43"/>
      <c r="L125" s="57">
        <f t="shared" ref="L125:O125" si="401">SUM(C125+G125)</f>
        <v>3025780</v>
      </c>
      <c r="M125" s="58">
        <f t="shared" si="401"/>
        <v>10514.08</v>
      </c>
      <c r="N125" s="57">
        <f t="shared" si="401"/>
        <v>226029</v>
      </c>
      <c r="O125" s="58">
        <f t="shared" si="401"/>
        <v>9576.43</v>
      </c>
      <c r="P125" s="45">
        <f t="shared" si="1"/>
        <v>20090.510000000002</v>
      </c>
      <c r="Q125" s="43">
        <v>3039824</v>
      </c>
      <c r="R125" s="43">
        <v>10586.18</v>
      </c>
      <c r="S125" s="59">
        <f t="shared" ref="S125:T125" si="402">Q125-L125</f>
        <v>14044</v>
      </c>
      <c r="T125" s="60">
        <f t="shared" si="402"/>
        <v>72.100000000000364</v>
      </c>
      <c r="U125" s="43">
        <v>241586</v>
      </c>
      <c r="V125" s="43">
        <v>10250.370000000001</v>
      </c>
      <c r="W125" s="59">
        <f t="shared" ref="W125:X125" si="403">U125-N125</f>
        <v>15557</v>
      </c>
      <c r="X125" s="60">
        <f t="shared" si="403"/>
        <v>673.94000000000051</v>
      </c>
      <c r="Y125" s="60">
        <f t="shared" si="4"/>
        <v>746.04000000000087</v>
      </c>
      <c r="Z125" s="60"/>
      <c r="AA125" s="43">
        <v>3025774</v>
      </c>
      <c r="AB125" s="43">
        <v>10221.200000000001</v>
      </c>
      <c r="AC125" s="43">
        <v>226028</v>
      </c>
      <c r="AD125" s="43">
        <v>9314.85</v>
      </c>
      <c r="AE125" s="43"/>
      <c r="AF125" s="43">
        <f t="shared" si="321"/>
        <v>1512887</v>
      </c>
      <c r="AG125" s="45">
        <f t="shared" si="322"/>
        <v>5253.7</v>
      </c>
      <c r="AH125" s="43">
        <f t="shared" si="323"/>
        <v>113014</v>
      </c>
      <c r="AI125" s="43">
        <f t="shared" si="324"/>
        <v>4787.83</v>
      </c>
      <c r="AJ125" s="45">
        <f t="shared" si="325"/>
        <v>10041.529999999999</v>
      </c>
      <c r="AK125" s="43"/>
    </row>
    <row r="126" spans="1:37" ht="20.25" customHeight="1">
      <c r="A126" s="42" t="s">
        <v>190</v>
      </c>
      <c r="B126" s="42" t="s">
        <v>27</v>
      </c>
      <c r="C126" s="55">
        <v>2716538</v>
      </c>
      <c r="D126" s="56">
        <v>11536.08</v>
      </c>
      <c r="E126" s="55">
        <v>140055</v>
      </c>
      <c r="F126" s="56">
        <v>7827.14</v>
      </c>
      <c r="G126" s="55">
        <v>2716553</v>
      </c>
      <c r="H126" s="56">
        <v>11536.15</v>
      </c>
      <c r="I126" s="55">
        <v>140061</v>
      </c>
      <c r="J126" s="56">
        <v>7827.57</v>
      </c>
      <c r="K126" s="43"/>
      <c r="L126" s="57">
        <f t="shared" ref="L126:O126" si="404">SUM(C126+G126)</f>
        <v>5433091</v>
      </c>
      <c r="M126" s="58">
        <f t="shared" si="404"/>
        <v>23072.23</v>
      </c>
      <c r="N126" s="57">
        <f t="shared" si="404"/>
        <v>280116</v>
      </c>
      <c r="O126" s="58">
        <f t="shared" si="404"/>
        <v>15654.71</v>
      </c>
      <c r="P126" s="45">
        <f t="shared" si="1"/>
        <v>38726.94</v>
      </c>
      <c r="Q126" s="44">
        <v>5570603</v>
      </c>
      <c r="R126" s="45">
        <v>23585.66</v>
      </c>
      <c r="S126" s="59">
        <f t="shared" ref="S126:T126" si="405">Q126-L126</f>
        <v>137512</v>
      </c>
      <c r="T126" s="60">
        <f t="shared" si="405"/>
        <v>513.43000000000029</v>
      </c>
      <c r="U126" s="44">
        <v>327755</v>
      </c>
      <c r="V126" s="45">
        <v>18462.8</v>
      </c>
      <c r="W126" s="44">
        <f t="shared" ref="W126:X126" si="406">U126-N126</f>
        <v>47639</v>
      </c>
      <c r="X126" s="60">
        <f t="shared" si="406"/>
        <v>2808.09</v>
      </c>
      <c r="Y126" s="60">
        <f t="shared" si="4"/>
        <v>3321.5200000000004</v>
      </c>
      <c r="Z126" s="60"/>
      <c r="AA126" s="43">
        <v>5433078</v>
      </c>
      <c r="AB126" s="43">
        <v>22455.360000000001</v>
      </c>
      <c r="AC126" s="43">
        <v>280107</v>
      </c>
      <c r="AD126" s="43">
        <v>15227.56</v>
      </c>
      <c r="AE126" s="43"/>
      <c r="AF126" s="43">
        <f t="shared" si="321"/>
        <v>2716539</v>
      </c>
      <c r="AG126" s="45">
        <f t="shared" si="322"/>
        <v>11542.06</v>
      </c>
      <c r="AH126" s="43">
        <f t="shared" si="323"/>
        <v>140054</v>
      </c>
      <c r="AI126" s="43">
        <f t="shared" si="324"/>
        <v>7826.97</v>
      </c>
      <c r="AJ126" s="45">
        <f t="shared" si="325"/>
        <v>19369.03</v>
      </c>
      <c r="AK126" s="43"/>
    </row>
    <row r="127" spans="1:37" ht="20.25" customHeight="1">
      <c r="A127" s="42" t="s">
        <v>190</v>
      </c>
      <c r="B127" s="42" t="s">
        <v>35</v>
      </c>
      <c r="C127" s="55">
        <v>2716538</v>
      </c>
      <c r="D127" s="56">
        <v>11326.46</v>
      </c>
      <c r="E127" s="55">
        <v>140055</v>
      </c>
      <c r="F127" s="56">
        <v>6797.11</v>
      </c>
      <c r="G127" s="55">
        <v>2716553</v>
      </c>
      <c r="H127" s="56">
        <v>11326.52</v>
      </c>
      <c r="I127" s="55">
        <v>140061</v>
      </c>
      <c r="J127" s="56">
        <v>6797.48</v>
      </c>
      <c r="K127" s="43"/>
      <c r="L127" s="57">
        <f t="shared" ref="L127:O127" si="407">SUM(C127+G127)</f>
        <v>5433091</v>
      </c>
      <c r="M127" s="58">
        <f t="shared" si="407"/>
        <v>22652.98</v>
      </c>
      <c r="N127" s="57">
        <f t="shared" si="407"/>
        <v>280116</v>
      </c>
      <c r="O127" s="58">
        <f t="shared" si="407"/>
        <v>13594.59</v>
      </c>
      <c r="P127" s="45">
        <f t="shared" si="1"/>
        <v>36247.57</v>
      </c>
      <c r="Q127" s="43">
        <v>5570603</v>
      </c>
      <c r="R127" s="43">
        <v>23184.33</v>
      </c>
      <c r="S127" s="59">
        <f t="shared" ref="S127:T127" si="408">Q127-L127</f>
        <v>137512</v>
      </c>
      <c r="T127" s="60">
        <f t="shared" si="408"/>
        <v>531.35000000000218</v>
      </c>
      <c r="U127" s="43">
        <v>327755</v>
      </c>
      <c r="V127" s="43">
        <v>15890.57</v>
      </c>
      <c r="W127" s="59">
        <f t="shared" ref="W127:X127" si="409">U127-N127</f>
        <v>47639</v>
      </c>
      <c r="X127" s="60">
        <f t="shared" si="409"/>
        <v>2295.9799999999996</v>
      </c>
      <c r="Y127" s="60">
        <f t="shared" si="4"/>
        <v>2827.3300000000017</v>
      </c>
      <c r="Z127" s="60"/>
      <c r="AA127" s="43">
        <v>5433078</v>
      </c>
      <c r="AB127" s="43">
        <v>22047.71</v>
      </c>
      <c r="AC127" s="43">
        <v>280107</v>
      </c>
      <c r="AD127" s="43">
        <v>13223.89</v>
      </c>
      <c r="AE127" s="43"/>
      <c r="AF127" s="43">
        <f t="shared" si="321"/>
        <v>2716539</v>
      </c>
      <c r="AG127" s="45">
        <f t="shared" si="322"/>
        <v>11332.52</v>
      </c>
      <c r="AH127" s="43">
        <f t="shared" si="323"/>
        <v>140054</v>
      </c>
      <c r="AI127" s="43">
        <f t="shared" si="324"/>
        <v>6797.08</v>
      </c>
      <c r="AJ127" s="45">
        <f t="shared" si="325"/>
        <v>18129.599999999999</v>
      </c>
      <c r="AK127" s="43"/>
    </row>
    <row r="128" spans="1:37" ht="20.25" customHeight="1">
      <c r="A128" s="42" t="s">
        <v>104</v>
      </c>
      <c r="B128" s="42" t="s">
        <v>27</v>
      </c>
      <c r="C128" s="55">
        <v>779207</v>
      </c>
      <c r="D128" s="56">
        <v>3922.3</v>
      </c>
      <c r="E128" s="55">
        <v>93214</v>
      </c>
      <c r="F128" s="56">
        <v>5156.84</v>
      </c>
      <c r="G128" s="55">
        <v>779223</v>
      </c>
      <c r="H128" s="56">
        <v>3922.51</v>
      </c>
      <c r="I128" s="55">
        <v>93221</v>
      </c>
      <c r="J128" s="56">
        <v>5157.4399999999996</v>
      </c>
      <c r="K128" s="43"/>
      <c r="L128" s="57">
        <f t="shared" ref="L128:O128" si="410">SUM(C128+G128)</f>
        <v>1558430</v>
      </c>
      <c r="M128" s="58">
        <f t="shared" si="410"/>
        <v>7844.81</v>
      </c>
      <c r="N128" s="57">
        <f t="shared" si="410"/>
        <v>186435</v>
      </c>
      <c r="O128" s="58">
        <f t="shared" si="410"/>
        <v>10314.279999999999</v>
      </c>
      <c r="P128" s="45">
        <f t="shared" si="1"/>
        <v>18159.09</v>
      </c>
      <c r="Q128" s="44">
        <v>1587394</v>
      </c>
      <c r="R128" s="45">
        <v>8138.66</v>
      </c>
      <c r="S128" s="59">
        <f t="shared" ref="S128:T128" si="411">Q128-L128</f>
        <v>28964</v>
      </c>
      <c r="T128" s="60">
        <f t="shared" si="411"/>
        <v>293.84999999999945</v>
      </c>
      <c r="U128" s="44">
        <v>188876</v>
      </c>
      <c r="V128" s="45">
        <v>10774.55</v>
      </c>
      <c r="W128" s="44">
        <f t="shared" ref="W128:X128" si="412">U128-N128</f>
        <v>2441</v>
      </c>
      <c r="X128" s="60">
        <f t="shared" si="412"/>
        <v>460.27000000000044</v>
      </c>
      <c r="Y128" s="60">
        <f t="shared" si="4"/>
        <v>754.11999999999989</v>
      </c>
      <c r="Z128" s="60"/>
      <c r="AA128" s="43">
        <v>1558413</v>
      </c>
      <c r="AB128" s="43">
        <v>7628.94</v>
      </c>
      <c r="AC128" s="43">
        <v>186428</v>
      </c>
      <c r="AD128" s="43">
        <v>10033.26</v>
      </c>
      <c r="AE128" s="43"/>
      <c r="AF128" s="43">
        <f t="shared" si="321"/>
        <v>779207</v>
      </c>
      <c r="AG128" s="45">
        <f t="shared" si="322"/>
        <v>3921.28</v>
      </c>
      <c r="AH128" s="43">
        <f t="shared" si="323"/>
        <v>93214</v>
      </c>
      <c r="AI128" s="43">
        <f t="shared" si="324"/>
        <v>5157.1000000000004</v>
      </c>
      <c r="AJ128" s="45">
        <f t="shared" si="325"/>
        <v>9078.380000000001</v>
      </c>
      <c r="AK128" s="43"/>
    </row>
    <row r="129" spans="1:37" ht="20.25" customHeight="1">
      <c r="A129" s="42" t="s">
        <v>104</v>
      </c>
      <c r="B129" s="42" t="s">
        <v>32</v>
      </c>
      <c r="C129" s="55">
        <v>779207</v>
      </c>
      <c r="D129" s="56">
        <v>3660.58</v>
      </c>
      <c r="E129" s="55">
        <v>93214</v>
      </c>
      <c r="F129" s="56">
        <v>4439.74</v>
      </c>
      <c r="G129" s="55">
        <v>779223</v>
      </c>
      <c r="H129" s="56">
        <v>3660.76</v>
      </c>
      <c r="I129" s="55">
        <v>93221</v>
      </c>
      <c r="J129" s="56">
        <v>4440.22</v>
      </c>
      <c r="K129" s="43"/>
      <c r="L129" s="57">
        <f t="shared" ref="L129:O129" si="413">SUM(C129+G129)</f>
        <v>1558430</v>
      </c>
      <c r="M129" s="58">
        <f t="shared" si="413"/>
        <v>7321.34</v>
      </c>
      <c r="N129" s="57">
        <f t="shared" si="413"/>
        <v>186435</v>
      </c>
      <c r="O129" s="58">
        <f t="shared" si="413"/>
        <v>8879.9599999999991</v>
      </c>
      <c r="P129" s="45">
        <f t="shared" si="1"/>
        <v>16201.3</v>
      </c>
      <c r="Q129" s="43">
        <v>1587394</v>
      </c>
      <c r="R129" s="43">
        <v>7561.32</v>
      </c>
      <c r="S129" s="59">
        <f t="shared" ref="S129:T129" si="414">Q129-L129</f>
        <v>28964</v>
      </c>
      <c r="T129" s="60">
        <f t="shared" si="414"/>
        <v>239.97999999999956</v>
      </c>
      <c r="U129" s="43">
        <v>188876</v>
      </c>
      <c r="V129" s="43">
        <v>9253.2000000000007</v>
      </c>
      <c r="W129" s="59">
        <f t="shared" ref="W129:X129" si="415">U129-N129</f>
        <v>2441</v>
      </c>
      <c r="X129" s="60">
        <f t="shared" si="415"/>
        <v>373.2400000000016</v>
      </c>
      <c r="Y129" s="60">
        <f t="shared" si="4"/>
        <v>613.22000000000116</v>
      </c>
      <c r="Z129" s="60"/>
      <c r="AA129" s="43">
        <v>1558413</v>
      </c>
      <c r="AB129" s="43">
        <v>7119.56</v>
      </c>
      <c r="AC129" s="43">
        <v>186428</v>
      </c>
      <c r="AD129" s="43">
        <v>8637.9500000000007</v>
      </c>
      <c r="AE129" s="43"/>
      <c r="AF129" s="43">
        <f t="shared" si="321"/>
        <v>779207</v>
      </c>
      <c r="AG129" s="45">
        <f t="shared" si="322"/>
        <v>3659.45</v>
      </c>
      <c r="AH129" s="43">
        <f t="shared" si="323"/>
        <v>93214</v>
      </c>
      <c r="AI129" s="43">
        <f t="shared" si="324"/>
        <v>4439.91</v>
      </c>
      <c r="AJ129" s="45">
        <f t="shared" si="325"/>
        <v>8099.36</v>
      </c>
      <c r="AK129" s="43"/>
    </row>
    <row r="130" spans="1:37" ht="20.25" customHeight="1">
      <c r="A130" s="42" t="s">
        <v>105</v>
      </c>
      <c r="B130" s="42" t="s">
        <v>27</v>
      </c>
      <c r="C130" s="55">
        <v>1344090</v>
      </c>
      <c r="D130" s="56">
        <v>5416.15</v>
      </c>
      <c r="E130" s="55">
        <v>7210</v>
      </c>
      <c r="F130" s="56">
        <v>351.51</v>
      </c>
      <c r="G130" s="55">
        <v>1344099</v>
      </c>
      <c r="H130" s="56">
        <v>5416.2</v>
      </c>
      <c r="I130" s="55">
        <v>7211</v>
      </c>
      <c r="J130" s="56">
        <v>351.56</v>
      </c>
      <c r="K130" s="43"/>
      <c r="L130" s="57">
        <f t="shared" ref="L130:O130" si="416">SUM(C130+G130)</f>
        <v>2688189</v>
      </c>
      <c r="M130" s="58">
        <f t="shared" si="416"/>
        <v>10832.349999999999</v>
      </c>
      <c r="N130" s="57">
        <f t="shared" si="416"/>
        <v>14421</v>
      </c>
      <c r="O130" s="58">
        <f t="shared" si="416"/>
        <v>703.06999999999994</v>
      </c>
      <c r="P130" s="45">
        <f t="shared" si="1"/>
        <v>11535.419999999998</v>
      </c>
      <c r="Q130" s="44">
        <v>2698445</v>
      </c>
      <c r="R130" s="45">
        <v>10887.35</v>
      </c>
      <c r="S130" s="59">
        <f t="shared" ref="S130:T130" si="417">Q130-L130</f>
        <v>10256</v>
      </c>
      <c r="T130" s="60">
        <f t="shared" si="417"/>
        <v>55.000000000001819</v>
      </c>
      <c r="U130" s="44">
        <v>23419</v>
      </c>
      <c r="V130" s="45">
        <v>1160.46</v>
      </c>
      <c r="W130" s="44">
        <f t="shared" ref="W130:X130" si="418">U130-N130</f>
        <v>8998</v>
      </c>
      <c r="X130" s="60">
        <f t="shared" si="418"/>
        <v>457.3900000000001</v>
      </c>
      <c r="Y130" s="60">
        <f t="shared" si="4"/>
        <v>512.39000000000192</v>
      </c>
      <c r="Z130" s="60"/>
      <c r="AA130" s="43">
        <v>2688180</v>
      </c>
      <c r="AB130" s="43">
        <v>10537.79</v>
      </c>
      <c r="AC130" s="43">
        <v>14420</v>
      </c>
      <c r="AD130" s="43">
        <v>683.91</v>
      </c>
      <c r="AE130" s="43"/>
      <c r="AF130" s="43">
        <f t="shared" si="321"/>
        <v>1344090</v>
      </c>
      <c r="AG130" s="45">
        <f t="shared" si="322"/>
        <v>5416.42</v>
      </c>
      <c r="AH130" s="43">
        <f t="shared" si="323"/>
        <v>7210</v>
      </c>
      <c r="AI130" s="43">
        <f t="shared" si="324"/>
        <v>351.53</v>
      </c>
      <c r="AJ130" s="45">
        <f t="shared" si="325"/>
        <v>5767.95</v>
      </c>
      <c r="AK130" s="43"/>
    </row>
    <row r="131" spans="1:37" ht="20.25" customHeight="1">
      <c r="A131" s="42" t="s">
        <v>105</v>
      </c>
      <c r="B131" s="42" t="s">
        <v>32</v>
      </c>
      <c r="C131" s="55">
        <v>1344090</v>
      </c>
      <c r="D131" s="56">
        <v>5216.8999999999996</v>
      </c>
      <c r="E131" s="55">
        <v>7210</v>
      </c>
      <c r="F131" s="56">
        <v>316.69</v>
      </c>
      <c r="G131" s="55">
        <v>1344099</v>
      </c>
      <c r="H131" s="56">
        <v>5216.95</v>
      </c>
      <c r="I131" s="55">
        <v>7211</v>
      </c>
      <c r="J131" s="56">
        <v>316.73</v>
      </c>
      <c r="K131" s="43"/>
      <c r="L131" s="57">
        <f t="shared" ref="L131:O131" si="419">SUM(C131+G131)</f>
        <v>2688189</v>
      </c>
      <c r="M131" s="58">
        <f t="shared" si="419"/>
        <v>10433.849999999999</v>
      </c>
      <c r="N131" s="57">
        <f t="shared" si="419"/>
        <v>14421</v>
      </c>
      <c r="O131" s="58">
        <f t="shared" si="419"/>
        <v>633.42000000000007</v>
      </c>
      <c r="P131" s="45">
        <f t="shared" si="1"/>
        <v>11067.269999999999</v>
      </c>
      <c r="Q131" s="43">
        <v>2698445</v>
      </c>
      <c r="R131" s="43">
        <v>10478.709999999999</v>
      </c>
      <c r="S131" s="59">
        <f t="shared" ref="S131:T131" si="420">Q131-L131</f>
        <v>10256</v>
      </c>
      <c r="T131" s="60">
        <f t="shared" si="420"/>
        <v>44.860000000000582</v>
      </c>
      <c r="U131" s="43">
        <v>23419</v>
      </c>
      <c r="V131" s="43">
        <v>1045.49</v>
      </c>
      <c r="W131" s="59">
        <f t="shared" ref="W131:X131" si="421">U131-N131</f>
        <v>8998</v>
      </c>
      <c r="X131" s="60">
        <f t="shared" si="421"/>
        <v>412.06999999999994</v>
      </c>
      <c r="Y131" s="60">
        <f t="shared" si="4"/>
        <v>456.93000000000052</v>
      </c>
      <c r="Z131" s="60"/>
      <c r="AA131" s="43">
        <v>2688180</v>
      </c>
      <c r="AB131" s="43">
        <v>10151.36</v>
      </c>
      <c r="AC131" s="43">
        <v>14420</v>
      </c>
      <c r="AD131" s="43">
        <v>616.09</v>
      </c>
      <c r="AE131" s="43"/>
      <c r="AF131" s="43">
        <f t="shared" si="321"/>
        <v>1344090</v>
      </c>
      <c r="AG131" s="45">
        <f t="shared" si="322"/>
        <v>5217.8</v>
      </c>
      <c r="AH131" s="43">
        <f t="shared" si="323"/>
        <v>7210</v>
      </c>
      <c r="AI131" s="43">
        <f t="shared" si="324"/>
        <v>316.67</v>
      </c>
      <c r="AJ131" s="45">
        <f t="shared" si="325"/>
        <v>5534.47</v>
      </c>
      <c r="AK131" s="43"/>
    </row>
    <row r="132" spans="1:37" ht="20.25" customHeight="1">
      <c r="A132" s="42" t="s">
        <v>191</v>
      </c>
      <c r="B132" s="42" t="s">
        <v>27</v>
      </c>
      <c r="C132" s="55">
        <v>1173108</v>
      </c>
      <c r="D132" s="56">
        <v>5492.47</v>
      </c>
      <c r="E132" s="55">
        <v>63558</v>
      </c>
      <c r="F132" s="56">
        <v>3150.57</v>
      </c>
      <c r="G132" s="55">
        <v>1173111</v>
      </c>
      <c r="H132" s="56">
        <v>5492.49</v>
      </c>
      <c r="I132" s="55">
        <v>63560</v>
      </c>
      <c r="J132" s="56">
        <v>3150.67</v>
      </c>
      <c r="K132" s="43"/>
      <c r="L132" s="57">
        <f t="shared" ref="L132:O132" si="422">SUM(C132+G132)</f>
        <v>2346219</v>
      </c>
      <c r="M132" s="58">
        <f t="shared" si="422"/>
        <v>10984.96</v>
      </c>
      <c r="N132" s="57">
        <f t="shared" si="422"/>
        <v>127118</v>
      </c>
      <c r="O132" s="58">
        <f t="shared" si="422"/>
        <v>6301.24</v>
      </c>
      <c r="P132" s="45">
        <f t="shared" si="1"/>
        <v>17286.199999999997</v>
      </c>
      <c r="Q132" s="44">
        <v>2227973</v>
      </c>
      <c r="R132" s="45">
        <v>10485.85</v>
      </c>
      <c r="S132" s="59">
        <f t="shared" ref="S132:T132" si="423">Q132-L132</f>
        <v>-118246</v>
      </c>
      <c r="T132" s="60">
        <f t="shared" si="423"/>
        <v>-499.10999999999876</v>
      </c>
      <c r="U132" s="44">
        <v>130317</v>
      </c>
      <c r="V132" s="45">
        <v>6459.81</v>
      </c>
      <c r="W132" s="44">
        <f t="shared" ref="W132:X132" si="424">U132-N132</f>
        <v>3199</v>
      </c>
      <c r="X132" s="60">
        <f t="shared" si="424"/>
        <v>158.57000000000062</v>
      </c>
      <c r="Y132" s="60">
        <f t="shared" si="4"/>
        <v>-340.53999999999814</v>
      </c>
      <c r="Z132" s="60"/>
      <c r="AA132" s="43">
        <v>2346215</v>
      </c>
      <c r="AB132" s="43">
        <v>10679.83</v>
      </c>
      <c r="AC132" s="43">
        <v>127116</v>
      </c>
      <c r="AD132" s="43">
        <v>6129.54</v>
      </c>
      <c r="AE132" s="43"/>
      <c r="AF132" s="43">
        <f t="shared" si="321"/>
        <v>1173108</v>
      </c>
      <c r="AG132" s="45">
        <f t="shared" si="322"/>
        <v>5489.43</v>
      </c>
      <c r="AH132" s="43">
        <f t="shared" si="323"/>
        <v>63558</v>
      </c>
      <c r="AI132" s="43">
        <f t="shared" si="324"/>
        <v>3150.58</v>
      </c>
      <c r="AJ132" s="45">
        <f t="shared" si="325"/>
        <v>8640.01</v>
      </c>
      <c r="AK132" s="43"/>
    </row>
    <row r="133" spans="1:37" ht="20.25" customHeight="1">
      <c r="A133" s="42" t="s">
        <v>191</v>
      </c>
      <c r="B133" s="42" t="s">
        <v>30</v>
      </c>
      <c r="C133" s="55">
        <v>1173108</v>
      </c>
      <c r="D133" s="56">
        <v>5491.69</v>
      </c>
      <c r="E133" s="55">
        <v>63558</v>
      </c>
      <c r="F133" s="56">
        <v>2838.5</v>
      </c>
      <c r="G133" s="55">
        <v>1173111</v>
      </c>
      <c r="H133" s="56">
        <v>5491.71</v>
      </c>
      <c r="I133" s="55">
        <v>63560</v>
      </c>
      <c r="J133" s="56">
        <v>2838.59</v>
      </c>
      <c r="K133" s="43"/>
      <c r="L133" s="57">
        <f t="shared" ref="L133:O133" si="425">SUM(C133+G133)</f>
        <v>2346219</v>
      </c>
      <c r="M133" s="58">
        <f t="shared" si="425"/>
        <v>10983.4</v>
      </c>
      <c r="N133" s="57">
        <f t="shared" si="425"/>
        <v>127118</v>
      </c>
      <c r="O133" s="58">
        <f t="shared" si="425"/>
        <v>5677.09</v>
      </c>
      <c r="P133" s="45">
        <f t="shared" si="1"/>
        <v>16660.489999999998</v>
      </c>
      <c r="Q133" s="43">
        <v>2227973</v>
      </c>
      <c r="R133" s="43">
        <v>10466.06</v>
      </c>
      <c r="S133" s="59">
        <f t="shared" ref="S133:T133" si="426">Q133-L133</f>
        <v>-118246</v>
      </c>
      <c r="T133" s="60">
        <f t="shared" si="426"/>
        <v>-517.34000000000015</v>
      </c>
      <c r="U133" s="43">
        <v>130317</v>
      </c>
      <c r="V133" s="43">
        <v>5819.96</v>
      </c>
      <c r="W133" s="59">
        <f t="shared" ref="W133:X133" si="427">U133-N133</f>
        <v>3199</v>
      </c>
      <c r="X133" s="60">
        <f t="shared" si="427"/>
        <v>142.86999999999989</v>
      </c>
      <c r="Y133" s="60">
        <f t="shared" si="4"/>
        <v>-374.47000000000025</v>
      </c>
      <c r="Z133" s="60"/>
      <c r="AA133" s="43">
        <v>2346215</v>
      </c>
      <c r="AB133" s="43">
        <v>10678.3</v>
      </c>
      <c r="AC133" s="43">
        <v>127116</v>
      </c>
      <c r="AD133" s="43">
        <v>5521.92</v>
      </c>
      <c r="AE133" s="43"/>
      <c r="AF133" s="43">
        <f t="shared" si="321"/>
        <v>1173108</v>
      </c>
      <c r="AG133" s="45">
        <f t="shared" si="322"/>
        <v>5488.65</v>
      </c>
      <c r="AH133" s="43">
        <f t="shared" si="323"/>
        <v>63558</v>
      </c>
      <c r="AI133" s="43">
        <f t="shared" si="324"/>
        <v>2838.27</v>
      </c>
      <c r="AJ133" s="45">
        <f t="shared" si="325"/>
        <v>8326.92</v>
      </c>
      <c r="AK133" s="43"/>
    </row>
    <row r="134" spans="1:37" ht="20.25" customHeight="1">
      <c r="A134" s="42" t="s">
        <v>106</v>
      </c>
      <c r="B134" s="42" t="s">
        <v>27</v>
      </c>
      <c r="C134" s="55">
        <v>542932</v>
      </c>
      <c r="D134" s="56">
        <v>2764.33</v>
      </c>
      <c r="E134" s="55">
        <v>88110</v>
      </c>
      <c r="F134" s="56">
        <v>5155.82</v>
      </c>
      <c r="G134" s="55">
        <v>542939</v>
      </c>
      <c r="H134" s="56">
        <v>2764.41</v>
      </c>
      <c r="I134" s="55">
        <v>88113</v>
      </c>
      <c r="J134" s="56">
        <v>5156.0600000000004</v>
      </c>
      <c r="K134" s="43"/>
      <c r="L134" s="57">
        <f t="shared" ref="L134:O134" si="428">SUM(C134+G134)</f>
        <v>1085871</v>
      </c>
      <c r="M134" s="58">
        <f t="shared" si="428"/>
        <v>5528.74</v>
      </c>
      <c r="N134" s="57">
        <f t="shared" si="428"/>
        <v>176223</v>
      </c>
      <c r="O134" s="58">
        <f t="shared" si="428"/>
        <v>10311.880000000001</v>
      </c>
      <c r="P134" s="45">
        <f t="shared" si="1"/>
        <v>15840.62</v>
      </c>
      <c r="Q134" s="44">
        <v>1182454</v>
      </c>
      <c r="R134" s="45">
        <v>5978.45</v>
      </c>
      <c r="S134" s="59">
        <f t="shared" ref="S134:T134" si="429">Q134-L134</f>
        <v>96583</v>
      </c>
      <c r="T134" s="60">
        <f t="shared" si="429"/>
        <v>449.71000000000004</v>
      </c>
      <c r="U134" s="44">
        <v>195764</v>
      </c>
      <c r="V134" s="45">
        <v>12198.85</v>
      </c>
      <c r="W134" s="44">
        <f t="shared" ref="W134:X134" si="430">U134-N134</f>
        <v>19541</v>
      </c>
      <c r="X134" s="60">
        <f t="shared" si="430"/>
        <v>1886.9699999999993</v>
      </c>
      <c r="Y134" s="60">
        <f t="shared" si="4"/>
        <v>2336.6799999999994</v>
      </c>
      <c r="Z134" s="60"/>
      <c r="AA134" s="43">
        <v>1085861</v>
      </c>
      <c r="AB134" s="43">
        <v>5380.06</v>
      </c>
      <c r="AC134" s="43">
        <v>176220</v>
      </c>
      <c r="AD134" s="43">
        <v>10030.620000000001</v>
      </c>
      <c r="AE134" s="43"/>
      <c r="AF134" s="43">
        <f t="shared" si="321"/>
        <v>542931</v>
      </c>
      <c r="AG134" s="45">
        <f t="shared" si="322"/>
        <v>2765.35</v>
      </c>
      <c r="AH134" s="43">
        <f t="shared" si="323"/>
        <v>88110</v>
      </c>
      <c r="AI134" s="43">
        <f t="shared" si="324"/>
        <v>5155.74</v>
      </c>
      <c r="AJ134" s="45">
        <f t="shared" si="325"/>
        <v>7921.09</v>
      </c>
      <c r="AK134" s="43"/>
    </row>
    <row r="135" spans="1:37" ht="20.25" customHeight="1">
      <c r="A135" s="42" t="s">
        <v>106</v>
      </c>
      <c r="B135" s="42" t="s">
        <v>30</v>
      </c>
      <c r="C135" s="55">
        <v>542932</v>
      </c>
      <c r="D135" s="56">
        <v>2554.17</v>
      </c>
      <c r="E135" s="55">
        <v>88110</v>
      </c>
      <c r="F135" s="56">
        <v>4367.8599999999997</v>
      </c>
      <c r="G135" s="55">
        <v>542939</v>
      </c>
      <c r="H135" s="56">
        <v>2554.2399999999998</v>
      </c>
      <c r="I135" s="55">
        <v>88113</v>
      </c>
      <c r="J135" s="56">
        <v>4368.05</v>
      </c>
      <c r="K135" s="43"/>
      <c r="L135" s="57">
        <f t="shared" ref="L135:O135" si="431">SUM(C135+G135)</f>
        <v>1085871</v>
      </c>
      <c r="M135" s="58">
        <f t="shared" si="431"/>
        <v>5108.41</v>
      </c>
      <c r="N135" s="57">
        <f t="shared" si="431"/>
        <v>176223</v>
      </c>
      <c r="O135" s="58">
        <f t="shared" si="431"/>
        <v>8735.91</v>
      </c>
      <c r="P135" s="45">
        <f t="shared" si="1"/>
        <v>13844.32</v>
      </c>
      <c r="Q135" s="43">
        <v>1182454</v>
      </c>
      <c r="R135" s="43">
        <v>5527.54</v>
      </c>
      <c r="S135" s="59">
        <f t="shared" ref="S135:T135" si="432">Q135-L135</f>
        <v>96583</v>
      </c>
      <c r="T135" s="60">
        <f t="shared" si="432"/>
        <v>419.13000000000011</v>
      </c>
      <c r="U135" s="43">
        <v>195764</v>
      </c>
      <c r="V135" s="43">
        <v>10225.25</v>
      </c>
      <c r="W135" s="59">
        <f t="shared" ref="W135:X135" si="433">U135-N135</f>
        <v>19541</v>
      </c>
      <c r="X135" s="60">
        <f t="shared" si="433"/>
        <v>1489.3400000000001</v>
      </c>
      <c r="Y135" s="60">
        <f t="shared" si="4"/>
        <v>1908.4700000000003</v>
      </c>
      <c r="Z135" s="60"/>
      <c r="AA135" s="43">
        <v>1085861</v>
      </c>
      <c r="AB135" s="43">
        <v>4970.8999999999996</v>
      </c>
      <c r="AC135" s="43">
        <v>176220</v>
      </c>
      <c r="AD135" s="43">
        <v>8497.94</v>
      </c>
      <c r="AE135" s="43"/>
      <c r="AF135" s="43">
        <f t="shared" si="321"/>
        <v>542931</v>
      </c>
      <c r="AG135" s="45">
        <f t="shared" si="322"/>
        <v>2555.04</v>
      </c>
      <c r="AH135" s="43">
        <f t="shared" si="323"/>
        <v>88110</v>
      </c>
      <c r="AI135" s="43">
        <f t="shared" si="324"/>
        <v>4367.9399999999996</v>
      </c>
      <c r="AJ135" s="45">
        <f t="shared" si="325"/>
        <v>6922.98</v>
      </c>
      <c r="AK135" s="43"/>
    </row>
    <row r="136" spans="1:37" ht="20.25" customHeight="1">
      <c r="A136" s="42" t="s">
        <v>192</v>
      </c>
      <c r="B136" s="42" t="s">
        <v>172</v>
      </c>
      <c r="C136" s="55">
        <v>0</v>
      </c>
      <c r="D136" s="56">
        <v>0</v>
      </c>
      <c r="E136" s="55">
        <v>0</v>
      </c>
      <c r="F136" s="56">
        <v>0</v>
      </c>
      <c r="G136" s="55">
        <v>0</v>
      </c>
      <c r="H136" s="56">
        <v>0</v>
      </c>
      <c r="I136" s="55">
        <v>0</v>
      </c>
      <c r="J136" s="56">
        <v>0</v>
      </c>
      <c r="K136" s="43"/>
      <c r="L136" s="57">
        <f t="shared" ref="L136:O136" si="434">SUM(C136+G136)</f>
        <v>0</v>
      </c>
      <c r="M136" s="58">
        <f t="shared" si="434"/>
        <v>0</v>
      </c>
      <c r="N136" s="57">
        <f t="shared" si="434"/>
        <v>0</v>
      </c>
      <c r="O136" s="58">
        <f t="shared" si="434"/>
        <v>0</v>
      </c>
      <c r="P136" s="45">
        <f t="shared" si="1"/>
        <v>0</v>
      </c>
      <c r="Q136" s="44">
        <v>233131</v>
      </c>
      <c r="R136" s="45">
        <v>1298.57</v>
      </c>
      <c r="S136" s="59">
        <f t="shared" ref="S136:T136" si="435">Q136-L136</f>
        <v>233131</v>
      </c>
      <c r="T136" s="60">
        <f t="shared" si="435"/>
        <v>1298.57</v>
      </c>
      <c r="U136" s="44">
        <v>45955</v>
      </c>
      <c r="V136" s="45">
        <v>2653.06</v>
      </c>
      <c r="W136" s="44">
        <f t="shared" ref="W136:X136" si="436">U136-N136</f>
        <v>45955</v>
      </c>
      <c r="X136" s="60">
        <f t="shared" si="436"/>
        <v>2653.06</v>
      </c>
      <c r="Y136" s="60">
        <f t="shared" si="4"/>
        <v>3951.63</v>
      </c>
      <c r="Z136" s="60"/>
      <c r="AA136" s="43">
        <v>650906</v>
      </c>
      <c r="AB136" s="43">
        <v>3710.93</v>
      </c>
      <c r="AC136" s="43">
        <v>235483</v>
      </c>
      <c r="AD136" s="43">
        <v>13503.64</v>
      </c>
      <c r="AE136" s="43"/>
      <c r="AF136" s="43">
        <f t="shared" si="321"/>
        <v>325453</v>
      </c>
      <c r="AG136" s="45">
        <f t="shared" si="322"/>
        <v>1907.42</v>
      </c>
      <c r="AH136" s="43">
        <f t="shared" si="323"/>
        <v>117742</v>
      </c>
      <c r="AI136" s="43">
        <f t="shared" si="324"/>
        <v>6940.87</v>
      </c>
      <c r="AJ136" s="45">
        <f t="shared" si="325"/>
        <v>8848.2900000000009</v>
      </c>
      <c r="AK136" s="43"/>
    </row>
    <row r="137" spans="1:37" ht="20.25" customHeight="1">
      <c r="A137" s="42" t="s">
        <v>192</v>
      </c>
      <c r="B137" s="42" t="s">
        <v>178</v>
      </c>
      <c r="C137" s="55">
        <v>0</v>
      </c>
      <c r="D137" s="56">
        <v>0</v>
      </c>
      <c r="E137" s="55">
        <v>0</v>
      </c>
      <c r="F137" s="56">
        <v>0</v>
      </c>
      <c r="G137" s="55">
        <v>0</v>
      </c>
      <c r="H137" s="56">
        <v>0</v>
      </c>
      <c r="I137" s="55">
        <v>0</v>
      </c>
      <c r="J137" s="56">
        <v>0</v>
      </c>
      <c r="K137" s="43"/>
      <c r="L137" s="57">
        <f t="shared" ref="L137:O137" si="437">SUM(C137+G137)</f>
        <v>0</v>
      </c>
      <c r="M137" s="58">
        <f t="shared" si="437"/>
        <v>0</v>
      </c>
      <c r="N137" s="57">
        <f t="shared" si="437"/>
        <v>0</v>
      </c>
      <c r="O137" s="58">
        <f t="shared" si="437"/>
        <v>0</v>
      </c>
      <c r="P137" s="45">
        <f t="shared" si="1"/>
        <v>0</v>
      </c>
      <c r="Q137" s="43">
        <v>23060</v>
      </c>
      <c r="R137" s="43">
        <v>164.65</v>
      </c>
      <c r="S137" s="59">
        <f t="shared" ref="S137:T137" si="438">Q137-L137</f>
        <v>23060</v>
      </c>
      <c r="T137" s="60">
        <f t="shared" si="438"/>
        <v>164.65</v>
      </c>
      <c r="U137" s="43">
        <v>1502</v>
      </c>
      <c r="V137" s="43">
        <v>125.19</v>
      </c>
      <c r="W137" s="59">
        <f t="shared" ref="W137:X137" si="439">U137-N137</f>
        <v>1502</v>
      </c>
      <c r="X137" s="60">
        <f t="shared" si="439"/>
        <v>125.19</v>
      </c>
      <c r="Y137" s="60">
        <f t="shared" si="4"/>
        <v>289.84000000000003</v>
      </c>
      <c r="Z137" s="60"/>
      <c r="AA137" s="43">
        <v>103651</v>
      </c>
      <c r="AB137" s="43">
        <v>720.38</v>
      </c>
      <c r="AC137" s="43">
        <v>10740</v>
      </c>
      <c r="AD137" s="43">
        <v>870.8</v>
      </c>
      <c r="AE137" s="43"/>
      <c r="AF137" s="43">
        <f t="shared" si="321"/>
        <v>51826</v>
      </c>
      <c r="AG137" s="45">
        <f t="shared" si="322"/>
        <v>370.28</v>
      </c>
      <c r="AH137" s="43">
        <f t="shared" si="323"/>
        <v>5370</v>
      </c>
      <c r="AI137" s="43">
        <f t="shared" si="324"/>
        <v>447.59</v>
      </c>
      <c r="AJ137" s="45">
        <f t="shared" si="325"/>
        <v>817.86999999999989</v>
      </c>
      <c r="AK137" s="43"/>
    </row>
    <row r="138" spans="1:37" ht="20.25" customHeight="1">
      <c r="A138" s="42" t="s">
        <v>192</v>
      </c>
      <c r="B138" s="42" t="s">
        <v>193</v>
      </c>
      <c r="C138" s="55">
        <v>0</v>
      </c>
      <c r="D138" s="56">
        <v>0</v>
      </c>
      <c r="E138" s="55">
        <v>0</v>
      </c>
      <c r="F138" s="56">
        <v>0</v>
      </c>
      <c r="G138" s="55">
        <v>0</v>
      </c>
      <c r="H138" s="56">
        <v>0</v>
      </c>
      <c r="I138" s="55">
        <v>0</v>
      </c>
      <c r="J138" s="56">
        <v>0</v>
      </c>
      <c r="K138" s="43"/>
      <c r="L138" s="57">
        <f t="shared" ref="L138:O138" si="440">SUM(C138+G138)</f>
        <v>0</v>
      </c>
      <c r="M138" s="58">
        <f t="shared" si="440"/>
        <v>0</v>
      </c>
      <c r="N138" s="57">
        <f t="shared" si="440"/>
        <v>0</v>
      </c>
      <c r="O138" s="58">
        <f t="shared" si="440"/>
        <v>0</v>
      </c>
      <c r="P138" s="45">
        <f t="shared" si="1"/>
        <v>0</v>
      </c>
      <c r="Q138" s="43">
        <v>210071</v>
      </c>
      <c r="R138" s="43">
        <v>1064.46</v>
      </c>
      <c r="S138" s="59">
        <f t="shared" ref="S138:T138" si="441">Q138-L138</f>
        <v>210071</v>
      </c>
      <c r="T138" s="60">
        <f t="shared" si="441"/>
        <v>1064.46</v>
      </c>
      <c r="U138" s="43">
        <v>44453</v>
      </c>
      <c r="V138" s="43">
        <v>2263.89</v>
      </c>
      <c r="W138" s="59">
        <f t="shared" ref="W138:X138" si="442">U138-N138</f>
        <v>44453</v>
      </c>
      <c r="X138" s="60">
        <f t="shared" si="442"/>
        <v>2263.89</v>
      </c>
      <c r="Y138" s="60">
        <f t="shared" si="4"/>
        <v>3328.35</v>
      </c>
      <c r="Z138" s="60"/>
      <c r="AA138" s="43">
        <v>547255</v>
      </c>
      <c r="AB138" s="43">
        <v>2761.24</v>
      </c>
      <c r="AC138" s="43">
        <v>224743</v>
      </c>
      <c r="AD138" s="43">
        <v>11287.71</v>
      </c>
      <c r="AE138" s="43"/>
      <c r="AF138" s="43">
        <f t="shared" si="321"/>
        <v>273628</v>
      </c>
      <c r="AG138" s="45">
        <f t="shared" si="322"/>
        <v>1419.28</v>
      </c>
      <c r="AH138" s="43">
        <f t="shared" si="323"/>
        <v>112372</v>
      </c>
      <c r="AI138" s="43">
        <f t="shared" si="324"/>
        <v>5801.88</v>
      </c>
      <c r="AJ138" s="45">
        <f t="shared" si="325"/>
        <v>7221.16</v>
      </c>
      <c r="AK138" s="43"/>
    </row>
    <row r="139" spans="1:37" ht="20.25" customHeight="1">
      <c r="A139" s="42" t="s">
        <v>194</v>
      </c>
      <c r="B139" s="42" t="s">
        <v>156</v>
      </c>
      <c r="C139" s="55">
        <v>313955</v>
      </c>
      <c r="D139" s="56">
        <v>1975.51</v>
      </c>
      <c r="E139" s="55">
        <v>95413</v>
      </c>
      <c r="F139" s="56">
        <v>3771.68</v>
      </c>
      <c r="G139" s="55">
        <v>313959</v>
      </c>
      <c r="H139" s="56">
        <v>1975.53</v>
      </c>
      <c r="I139" s="55">
        <v>95416</v>
      </c>
      <c r="J139" s="56">
        <v>3771.76</v>
      </c>
      <c r="K139" s="43"/>
      <c r="L139" s="57">
        <f t="shared" ref="L139:O139" si="443">SUM(C139+G139)</f>
        <v>627914</v>
      </c>
      <c r="M139" s="58">
        <f t="shared" si="443"/>
        <v>3951.04</v>
      </c>
      <c r="N139" s="57">
        <f t="shared" si="443"/>
        <v>190829</v>
      </c>
      <c r="O139" s="58">
        <f t="shared" si="443"/>
        <v>7543.4400000000005</v>
      </c>
      <c r="P139" s="45">
        <f t="shared" si="1"/>
        <v>11494.48</v>
      </c>
      <c r="Q139" s="44">
        <v>486211</v>
      </c>
      <c r="R139" s="45">
        <v>2867.77</v>
      </c>
      <c r="S139" s="59">
        <f t="shared" ref="S139:T139" si="444">Q139-L139</f>
        <v>-141703</v>
      </c>
      <c r="T139" s="60">
        <f t="shared" si="444"/>
        <v>-1083.27</v>
      </c>
      <c r="U139" s="44">
        <v>86458</v>
      </c>
      <c r="V139" s="45">
        <v>3454.37</v>
      </c>
      <c r="W139" s="44">
        <f t="shared" ref="W139:X139" si="445">U139-N139</f>
        <v>-104371</v>
      </c>
      <c r="X139" s="60">
        <f t="shared" si="445"/>
        <v>-4089.0700000000006</v>
      </c>
      <c r="Y139" s="60">
        <f t="shared" si="4"/>
        <v>-5172.34</v>
      </c>
      <c r="Z139" s="60"/>
      <c r="AA139" s="43">
        <v>650906</v>
      </c>
      <c r="AB139" s="43">
        <v>3710.93</v>
      </c>
      <c r="AC139" s="43">
        <v>235483</v>
      </c>
      <c r="AD139" s="43">
        <v>13503.64</v>
      </c>
      <c r="AE139" s="43"/>
      <c r="AF139" s="43">
        <f t="shared" si="321"/>
        <v>325453</v>
      </c>
      <c r="AG139" s="45">
        <f t="shared" si="322"/>
        <v>1907.42</v>
      </c>
      <c r="AH139" s="43">
        <f t="shared" si="323"/>
        <v>117742</v>
      </c>
      <c r="AI139" s="43">
        <f t="shared" si="324"/>
        <v>6940.87</v>
      </c>
      <c r="AJ139" s="45">
        <f t="shared" si="325"/>
        <v>8848.2900000000009</v>
      </c>
      <c r="AK139" s="43"/>
    </row>
    <row r="140" spans="1:37" ht="20.25" customHeight="1">
      <c r="A140" s="42" t="s">
        <v>194</v>
      </c>
      <c r="B140" s="42" t="s">
        <v>157</v>
      </c>
      <c r="C140" s="55">
        <v>313955</v>
      </c>
      <c r="D140" s="56">
        <v>1728.46</v>
      </c>
      <c r="E140" s="55">
        <v>95413</v>
      </c>
      <c r="F140" s="56">
        <v>3376.76</v>
      </c>
      <c r="G140" s="55">
        <v>313959</v>
      </c>
      <c r="H140" s="56">
        <v>1728.48</v>
      </c>
      <c r="I140" s="55">
        <v>95416</v>
      </c>
      <c r="J140" s="56">
        <v>3376.83</v>
      </c>
      <c r="K140" s="43"/>
      <c r="L140" s="57">
        <f t="shared" ref="L140:O140" si="446">SUM(C140+G140)</f>
        <v>627914</v>
      </c>
      <c r="M140" s="58">
        <f t="shared" si="446"/>
        <v>3456.94</v>
      </c>
      <c r="N140" s="57">
        <f t="shared" si="446"/>
        <v>190829</v>
      </c>
      <c r="O140" s="58">
        <f t="shared" si="446"/>
        <v>6753.59</v>
      </c>
      <c r="P140" s="45">
        <f t="shared" si="1"/>
        <v>10210.530000000001</v>
      </c>
      <c r="Q140" s="43">
        <v>486211</v>
      </c>
      <c r="R140" s="43">
        <v>2489.87</v>
      </c>
      <c r="S140" s="59">
        <f t="shared" ref="S140:T140" si="447">Q140-L140</f>
        <v>-141703</v>
      </c>
      <c r="T140" s="60">
        <f t="shared" si="447"/>
        <v>-967.07000000000016</v>
      </c>
      <c r="U140" s="43">
        <v>86458</v>
      </c>
      <c r="V140" s="43">
        <v>3080.9</v>
      </c>
      <c r="W140" s="59">
        <f t="shared" ref="W140:X140" si="448">U140-N140</f>
        <v>-104371</v>
      </c>
      <c r="X140" s="60">
        <f t="shared" si="448"/>
        <v>-3672.69</v>
      </c>
      <c r="Y140" s="60">
        <f t="shared" si="4"/>
        <v>-4639.76</v>
      </c>
      <c r="Z140" s="60"/>
      <c r="AA140" s="43">
        <v>103651</v>
      </c>
      <c r="AB140" s="43">
        <v>720.38</v>
      </c>
      <c r="AC140" s="43">
        <v>10740</v>
      </c>
      <c r="AD140" s="43">
        <v>870.8</v>
      </c>
      <c r="AE140" s="43"/>
      <c r="AF140" s="43">
        <f t="shared" si="321"/>
        <v>51826</v>
      </c>
      <c r="AG140" s="45">
        <f t="shared" si="322"/>
        <v>370.28</v>
      </c>
      <c r="AH140" s="43">
        <f t="shared" si="323"/>
        <v>5370</v>
      </c>
      <c r="AI140" s="43">
        <f t="shared" si="324"/>
        <v>447.59</v>
      </c>
      <c r="AJ140" s="45">
        <f t="shared" si="325"/>
        <v>817.86999999999989</v>
      </c>
      <c r="AK140" s="43"/>
    </row>
    <row r="141" spans="1:37" ht="20.25" customHeight="1">
      <c r="A141" s="42" t="s">
        <v>195</v>
      </c>
      <c r="B141" s="42" t="s">
        <v>172</v>
      </c>
      <c r="C141" s="55">
        <v>0</v>
      </c>
      <c r="D141" s="56">
        <v>0</v>
      </c>
      <c r="E141" s="55">
        <v>0</v>
      </c>
      <c r="F141" s="56">
        <v>0</v>
      </c>
      <c r="G141" s="55">
        <v>0</v>
      </c>
      <c r="H141" s="56">
        <v>0</v>
      </c>
      <c r="I141" s="55">
        <v>0</v>
      </c>
      <c r="J141" s="56">
        <v>0</v>
      </c>
      <c r="K141" s="43"/>
      <c r="L141" s="57">
        <f t="shared" ref="L141:O141" si="449">SUM(C141+G141)</f>
        <v>0</v>
      </c>
      <c r="M141" s="58">
        <f t="shared" si="449"/>
        <v>0</v>
      </c>
      <c r="N141" s="57">
        <f t="shared" si="449"/>
        <v>0</v>
      </c>
      <c r="O141" s="58">
        <f t="shared" si="449"/>
        <v>0</v>
      </c>
      <c r="P141" s="45">
        <f t="shared" si="1"/>
        <v>0</v>
      </c>
      <c r="Q141" s="44">
        <v>185875</v>
      </c>
      <c r="R141" s="45">
        <v>898.54</v>
      </c>
      <c r="S141" s="59">
        <f t="shared" ref="S141:T141" si="450">Q141-L141</f>
        <v>185875</v>
      </c>
      <c r="T141" s="60">
        <f t="shared" si="450"/>
        <v>898.54</v>
      </c>
      <c r="U141" s="44">
        <v>38204</v>
      </c>
      <c r="V141" s="45">
        <v>2406.2199999999998</v>
      </c>
      <c r="W141" s="44">
        <f t="shared" ref="W141:X141" si="451">U141-N141</f>
        <v>38204</v>
      </c>
      <c r="X141" s="60">
        <f t="shared" si="451"/>
        <v>2406.2199999999998</v>
      </c>
      <c r="Y141" s="60">
        <f t="shared" si="4"/>
        <v>3304.7599999999998</v>
      </c>
      <c r="Z141" s="60"/>
      <c r="AA141" s="43">
        <v>3342137</v>
      </c>
      <c r="AB141" s="43">
        <v>15338.02</v>
      </c>
      <c r="AC141" s="43">
        <v>373348</v>
      </c>
      <c r="AD141" s="43">
        <v>26160.02</v>
      </c>
      <c r="AE141" s="43"/>
      <c r="AF141" s="43">
        <f t="shared" si="321"/>
        <v>1671069</v>
      </c>
      <c r="AG141" s="45">
        <f t="shared" si="322"/>
        <v>7883.74</v>
      </c>
      <c r="AH141" s="43">
        <f t="shared" si="323"/>
        <v>186674</v>
      </c>
      <c r="AI141" s="43">
        <f t="shared" si="324"/>
        <v>13446.25</v>
      </c>
      <c r="AJ141" s="45">
        <f t="shared" si="325"/>
        <v>21329.989999999998</v>
      </c>
      <c r="AK141" s="43"/>
    </row>
    <row r="142" spans="1:37" ht="20.25" customHeight="1">
      <c r="A142" s="42" t="s">
        <v>195</v>
      </c>
      <c r="B142" s="42" t="s">
        <v>178</v>
      </c>
      <c r="C142" s="55">
        <v>0</v>
      </c>
      <c r="D142" s="56">
        <v>0</v>
      </c>
      <c r="E142" s="55">
        <v>0</v>
      </c>
      <c r="F142" s="56">
        <v>0</v>
      </c>
      <c r="G142" s="55">
        <v>0</v>
      </c>
      <c r="H142" s="56">
        <v>0</v>
      </c>
      <c r="I142" s="55">
        <v>0</v>
      </c>
      <c r="J142" s="56">
        <v>0</v>
      </c>
      <c r="K142" s="43"/>
      <c r="L142" s="57">
        <f t="shared" ref="L142:O142" si="452">SUM(C142+G142)</f>
        <v>0</v>
      </c>
      <c r="M142" s="58">
        <f t="shared" si="452"/>
        <v>0</v>
      </c>
      <c r="N142" s="57">
        <f t="shared" si="452"/>
        <v>0</v>
      </c>
      <c r="O142" s="58">
        <f t="shared" si="452"/>
        <v>0</v>
      </c>
      <c r="P142" s="45">
        <f t="shared" si="1"/>
        <v>0</v>
      </c>
      <c r="Q142" s="43">
        <v>21400</v>
      </c>
      <c r="R142" s="43">
        <v>152.79</v>
      </c>
      <c r="S142" s="59">
        <f t="shared" ref="S142:T142" si="453">Q142-L142</f>
        <v>21400</v>
      </c>
      <c r="T142" s="60">
        <f t="shared" si="453"/>
        <v>152.79</v>
      </c>
      <c r="U142" s="43">
        <v>5298</v>
      </c>
      <c r="V142" s="43">
        <v>441.58</v>
      </c>
      <c r="W142" s="59">
        <f t="shared" ref="W142:X142" si="454">U142-N142</f>
        <v>5298</v>
      </c>
      <c r="X142" s="60">
        <f t="shared" si="454"/>
        <v>441.58</v>
      </c>
      <c r="Y142" s="60">
        <f t="shared" si="4"/>
        <v>594.37</v>
      </c>
      <c r="Z142" s="60"/>
      <c r="AA142" s="43">
        <v>263127</v>
      </c>
      <c r="AB142" s="43">
        <v>1828.74</v>
      </c>
      <c r="AC142" s="43">
        <v>127814</v>
      </c>
      <c r="AD142" s="43">
        <v>10363.19</v>
      </c>
      <c r="AE142" s="43"/>
      <c r="AF142" s="43">
        <f t="shared" si="321"/>
        <v>131564</v>
      </c>
      <c r="AG142" s="45">
        <f t="shared" si="322"/>
        <v>939.97</v>
      </c>
      <c r="AH142" s="43">
        <f t="shared" si="323"/>
        <v>63907</v>
      </c>
      <c r="AI142" s="43">
        <f t="shared" si="324"/>
        <v>5326.68</v>
      </c>
      <c r="AJ142" s="45">
        <f t="shared" si="325"/>
        <v>6266.6500000000005</v>
      </c>
      <c r="AK142" s="43"/>
    </row>
    <row r="143" spans="1:37" ht="20.25" customHeight="1">
      <c r="A143" s="42" t="s">
        <v>195</v>
      </c>
      <c r="B143" s="42" t="s">
        <v>173</v>
      </c>
      <c r="C143" s="55">
        <v>0</v>
      </c>
      <c r="D143" s="56">
        <v>0</v>
      </c>
      <c r="E143" s="55">
        <v>0</v>
      </c>
      <c r="F143" s="56">
        <v>0</v>
      </c>
      <c r="G143" s="55">
        <v>0</v>
      </c>
      <c r="H143" s="56">
        <v>0</v>
      </c>
      <c r="I143" s="55">
        <v>0</v>
      </c>
      <c r="J143" s="56">
        <v>0</v>
      </c>
      <c r="K143" s="43"/>
      <c r="L143" s="57">
        <f t="shared" ref="L143:O143" si="455">SUM(C143+G143)</f>
        <v>0</v>
      </c>
      <c r="M143" s="58">
        <f t="shared" si="455"/>
        <v>0</v>
      </c>
      <c r="N143" s="57">
        <f t="shared" si="455"/>
        <v>0</v>
      </c>
      <c r="O143" s="58">
        <f t="shared" si="455"/>
        <v>0</v>
      </c>
      <c r="P143" s="45">
        <f t="shared" si="1"/>
        <v>0</v>
      </c>
      <c r="Q143" s="43">
        <v>164475</v>
      </c>
      <c r="R143" s="43">
        <v>712.59</v>
      </c>
      <c r="S143" s="59">
        <f t="shared" ref="S143:T143" si="456">Q143-L143</f>
        <v>164475</v>
      </c>
      <c r="T143" s="60">
        <f t="shared" si="456"/>
        <v>712.59</v>
      </c>
      <c r="U143" s="43">
        <v>32906</v>
      </c>
      <c r="V143" s="43">
        <v>1671.74</v>
      </c>
      <c r="W143" s="59">
        <f t="shared" ref="W143:X143" si="457">U143-N143</f>
        <v>32906</v>
      </c>
      <c r="X143" s="60">
        <f t="shared" si="457"/>
        <v>1671.74</v>
      </c>
      <c r="Y143" s="60">
        <f t="shared" si="4"/>
        <v>2384.33</v>
      </c>
      <c r="Z143" s="60"/>
      <c r="AA143" s="43">
        <v>3079010</v>
      </c>
      <c r="AB143" s="43">
        <v>12997.79</v>
      </c>
      <c r="AC143" s="43">
        <v>245534</v>
      </c>
      <c r="AD143" s="43">
        <v>12549.66</v>
      </c>
      <c r="AE143" s="43"/>
      <c r="AF143" s="43">
        <f t="shared" si="321"/>
        <v>1539505</v>
      </c>
      <c r="AG143" s="45">
        <f t="shared" si="322"/>
        <v>6680.86</v>
      </c>
      <c r="AH143" s="43">
        <f t="shared" si="323"/>
        <v>122767</v>
      </c>
      <c r="AI143" s="43">
        <f t="shared" si="324"/>
        <v>6450.53</v>
      </c>
      <c r="AJ143" s="45">
        <f t="shared" si="325"/>
        <v>13131.39</v>
      </c>
      <c r="AK143" s="43"/>
    </row>
    <row r="144" spans="1:37" ht="20.25" customHeight="1">
      <c r="A144" s="42" t="s">
        <v>196</v>
      </c>
      <c r="B144" s="42" t="s">
        <v>156</v>
      </c>
      <c r="C144" s="55">
        <v>1571655</v>
      </c>
      <c r="D144" s="56">
        <v>5964.27</v>
      </c>
      <c r="E144" s="55">
        <v>196346</v>
      </c>
      <c r="F144" s="56">
        <v>8186.81</v>
      </c>
      <c r="G144" s="55">
        <v>1571667</v>
      </c>
      <c r="H144" s="56">
        <v>5964.36</v>
      </c>
      <c r="I144" s="55">
        <v>196350</v>
      </c>
      <c r="J144" s="56">
        <v>8186.95</v>
      </c>
      <c r="K144" s="43"/>
      <c r="L144" s="57">
        <f t="shared" ref="L144:O144" si="458">SUM(C144+G144)</f>
        <v>3143322</v>
      </c>
      <c r="M144" s="58">
        <f t="shared" si="458"/>
        <v>11928.630000000001</v>
      </c>
      <c r="N144" s="57">
        <f t="shared" si="458"/>
        <v>392696</v>
      </c>
      <c r="O144" s="58">
        <f t="shared" si="458"/>
        <v>16373.76</v>
      </c>
      <c r="P144" s="45">
        <f t="shared" si="1"/>
        <v>28302.39</v>
      </c>
      <c r="Q144" s="44">
        <v>3059104</v>
      </c>
      <c r="R144" s="45">
        <v>11096.8</v>
      </c>
      <c r="S144" s="59">
        <f t="shared" ref="S144:T144" si="459">Q144-L144</f>
        <v>-84218</v>
      </c>
      <c r="T144" s="60">
        <f t="shared" si="459"/>
        <v>-831.83000000000175</v>
      </c>
      <c r="U144" s="44">
        <v>292750</v>
      </c>
      <c r="V144" s="45">
        <v>13313.77</v>
      </c>
      <c r="W144" s="44">
        <f t="shared" ref="W144:X144" si="460">U144-N144</f>
        <v>-99946</v>
      </c>
      <c r="X144" s="60">
        <f t="shared" si="460"/>
        <v>-3059.99</v>
      </c>
      <c r="Y144" s="60">
        <f t="shared" si="4"/>
        <v>-3891.8200000000015</v>
      </c>
      <c r="Z144" s="60"/>
      <c r="AA144" s="43">
        <v>263127</v>
      </c>
      <c r="AB144" s="43">
        <v>1828.74</v>
      </c>
      <c r="AC144" s="43">
        <v>127814</v>
      </c>
      <c r="AD144" s="43">
        <v>10363.19</v>
      </c>
      <c r="AE144" s="43"/>
      <c r="AF144" s="43">
        <f t="shared" si="321"/>
        <v>131564</v>
      </c>
      <c r="AG144" s="45">
        <f t="shared" si="322"/>
        <v>939.97</v>
      </c>
      <c r="AH144" s="43">
        <f t="shared" si="323"/>
        <v>63907</v>
      </c>
      <c r="AI144" s="43">
        <f t="shared" si="324"/>
        <v>5326.68</v>
      </c>
      <c r="AJ144" s="45">
        <f t="shared" si="325"/>
        <v>6266.6500000000005</v>
      </c>
      <c r="AK144" s="43"/>
    </row>
    <row r="145" spans="1:37" ht="20.25" customHeight="1">
      <c r="A145" s="42" t="s">
        <v>196</v>
      </c>
      <c r="B145" s="42" t="s">
        <v>157</v>
      </c>
      <c r="C145" s="55">
        <v>1571655</v>
      </c>
      <c r="D145" s="56">
        <v>5698.15</v>
      </c>
      <c r="E145" s="55">
        <v>196346</v>
      </c>
      <c r="F145" s="56">
        <v>7198.46</v>
      </c>
      <c r="G145" s="55">
        <v>1571667</v>
      </c>
      <c r="H145" s="56">
        <v>5698.23</v>
      </c>
      <c r="I145" s="55">
        <v>196350</v>
      </c>
      <c r="J145" s="56">
        <v>7198.59</v>
      </c>
      <c r="K145" s="43"/>
      <c r="L145" s="57">
        <f t="shared" ref="L145:O145" si="461">SUM(C145+G145)</f>
        <v>3143322</v>
      </c>
      <c r="M145" s="58">
        <f t="shared" si="461"/>
        <v>11396.38</v>
      </c>
      <c r="N145" s="57">
        <f t="shared" si="461"/>
        <v>392696</v>
      </c>
      <c r="O145" s="58">
        <f t="shared" si="461"/>
        <v>14397.05</v>
      </c>
      <c r="P145" s="45">
        <f t="shared" si="1"/>
        <v>25793.43</v>
      </c>
      <c r="Q145" s="43">
        <v>3059104</v>
      </c>
      <c r="R145" s="43">
        <v>10659.11</v>
      </c>
      <c r="S145" s="59">
        <f t="shared" ref="S145:T145" si="462">Q145-L145</f>
        <v>-84218</v>
      </c>
      <c r="T145" s="60">
        <f t="shared" si="462"/>
        <v>-737.26999999999862</v>
      </c>
      <c r="U145" s="43">
        <v>292750</v>
      </c>
      <c r="V145" s="43">
        <v>11376.13</v>
      </c>
      <c r="W145" s="59">
        <f t="shared" ref="W145:X145" si="463">U145-N145</f>
        <v>-99946</v>
      </c>
      <c r="X145" s="60">
        <f t="shared" si="463"/>
        <v>-3020.92</v>
      </c>
      <c r="Y145" s="60">
        <f t="shared" si="4"/>
        <v>-3758.1899999999987</v>
      </c>
      <c r="Z145" s="60"/>
      <c r="AA145" s="43">
        <v>3079010</v>
      </c>
      <c r="AB145" s="43">
        <v>12997.79</v>
      </c>
      <c r="AC145" s="43">
        <v>245534</v>
      </c>
      <c r="AD145" s="43">
        <v>12549.66</v>
      </c>
      <c r="AE145" s="43"/>
      <c r="AF145" s="43">
        <f t="shared" si="321"/>
        <v>1539505</v>
      </c>
      <c r="AG145" s="45">
        <f t="shared" si="322"/>
        <v>6680.86</v>
      </c>
      <c r="AH145" s="43">
        <f t="shared" si="323"/>
        <v>122767</v>
      </c>
      <c r="AI145" s="43">
        <f t="shared" si="324"/>
        <v>6450.53</v>
      </c>
      <c r="AJ145" s="45">
        <f t="shared" si="325"/>
        <v>13131.39</v>
      </c>
      <c r="AK145" s="43"/>
    </row>
    <row r="146" spans="1:37" ht="20.25" customHeight="1">
      <c r="A146" s="42" t="s">
        <v>140</v>
      </c>
      <c r="B146" s="42" t="s">
        <v>27</v>
      </c>
      <c r="C146" s="55">
        <v>2111289</v>
      </c>
      <c r="D146" s="56">
        <v>8174.66</v>
      </c>
      <c r="E146" s="55">
        <v>412612</v>
      </c>
      <c r="F146" s="56">
        <v>20765.150000000001</v>
      </c>
      <c r="G146" s="55">
        <v>2111315</v>
      </c>
      <c r="H146" s="56">
        <v>8174.84</v>
      </c>
      <c r="I146" s="55">
        <v>412623</v>
      </c>
      <c r="J146" s="56">
        <v>20766.189999999999</v>
      </c>
      <c r="K146" s="43"/>
      <c r="L146" s="57">
        <f t="shared" ref="L146:O146" si="464">SUM(C146+G146)</f>
        <v>4222604</v>
      </c>
      <c r="M146" s="58">
        <f t="shared" si="464"/>
        <v>16349.5</v>
      </c>
      <c r="N146" s="57">
        <f t="shared" si="464"/>
        <v>825235</v>
      </c>
      <c r="O146" s="58">
        <f t="shared" si="464"/>
        <v>41531.339999999997</v>
      </c>
      <c r="P146" s="45">
        <f t="shared" si="1"/>
        <v>57880.84</v>
      </c>
      <c r="Q146" s="44">
        <v>3968269</v>
      </c>
      <c r="R146" s="45">
        <v>15373.46</v>
      </c>
      <c r="S146" s="59">
        <f t="shared" ref="S146:T146" si="465">Q146-L146</f>
        <v>-254335</v>
      </c>
      <c r="T146" s="60">
        <f t="shared" si="465"/>
        <v>-976.04000000000087</v>
      </c>
      <c r="U146" s="44">
        <v>811858</v>
      </c>
      <c r="V146" s="45">
        <v>40546.5</v>
      </c>
      <c r="W146" s="44">
        <f t="shared" ref="W146:X146" si="466">U146-N146</f>
        <v>-13377</v>
      </c>
      <c r="X146" s="60">
        <f t="shared" si="466"/>
        <v>-984.83999999999651</v>
      </c>
      <c r="Y146" s="60">
        <f t="shared" si="4"/>
        <v>-1960.8799999999974</v>
      </c>
      <c r="Z146" s="60"/>
      <c r="AA146" s="43">
        <v>4221579</v>
      </c>
      <c r="AB146" s="43">
        <v>15910.33</v>
      </c>
      <c r="AC146" s="43">
        <v>825223</v>
      </c>
      <c r="AD146" s="43">
        <v>40396.53</v>
      </c>
      <c r="AE146" s="43"/>
      <c r="AF146" s="43">
        <f t="shared" si="321"/>
        <v>2110790</v>
      </c>
      <c r="AG146" s="45">
        <f t="shared" si="322"/>
        <v>8177.91</v>
      </c>
      <c r="AH146" s="43">
        <f t="shared" si="323"/>
        <v>412612</v>
      </c>
      <c r="AI146" s="43">
        <f t="shared" si="324"/>
        <v>20763.82</v>
      </c>
      <c r="AJ146" s="45">
        <f t="shared" si="325"/>
        <v>28941.73</v>
      </c>
      <c r="AK146" s="43"/>
    </row>
    <row r="147" spans="1:37" ht="20.25" customHeight="1">
      <c r="A147" s="42" t="s">
        <v>140</v>
      </c>
      <c r="B147" s="42" t="s">
        <v>60</v>
      </c>
      <c r="C147" s="55">
        <v>1988555</v>
      </c>
      <c r="D147" s="56">
        <v>7399.77</v>
      </c>
      <c r="E147" s="55">
        <v>313746</v>
      </c>
      <c r="F147" s="56">
        <v>13389.39</v>
      </c>
      <c r="G147" s="55">
        <v>1988561</v>
      </c>
      <c r="H147" s="56">
        <v>7399.79</v>
      </c>
      <c r="I147" s="55">
        <v>313750</v>
      </c>
      <c r="J147" s="56">
        <v>13389.51</v>
      </c>
      <c r="K147" s="43"/>
      <c r="L147" s="57">
        <f t="shared" ref="L147:O147" si="467">SUM(C147+G147)</f>
        <v>3977116</v>
      </c>
      <c r="M147" s="58">
        <f t="shared" si="467"/>
        <v>14799.560000000001</v>
      </c>
      <c r="N147" s="57">
        <f t="shared" si="467"/>
        <v>627496</v>
      </c>
      <c r="O147" s="58">
        <f t="shared" si="467"/>
        <v>26778.9</v>
      </c>
      <c r="P147" s="45">
        <f t="shared" si="1"/>
        <v>41578.460000000006</v>
      </c>
      <c r="Q147" s="43">
        <v>3739331</v>
      </c>
      <c r="R147" s="43">
        <v>13914.71</v>
      </c>
      <c r="S147" s="59">
        <f t="shared" ref="S147:T147" si="468">Q147-L147</f>
        <v>-237785</v>
      </c>
      <c r="T147" s="60">
        <f t="shared" si="468"/>
        <v>-884.85000000000218</v>
      </c>
      <c r="U147" s="43">
        <v>624121</v>
      </c>
      <c r="V147" s="43">
        <v>26656.25</v>
      </c>
      <c r="W147" s="59">
        <f t="shared" ref="W147:X147" si="469">U147-N147</f>
        <v>-3375</v>
      </c>
      <c r="X147" s="60">
        <f t="shared" si="469"/>
        <v>-122.65000000000146</v>
      </c>
      <c r="Y147" s="60">
        <f t="shared" si="4"/>
        <v>-1007.5000000000036</v>
      </c>
      <c r="Z147" s="60"/>
      <c r="AA147" s="43">
        <v>3977111</v>
      </c>
      <c r="AB147" s="43">
        <v>14401.68</v>
      </c>
      <c r="AC147" s="43">
        <v>627495</v>
      </c>
      <c r="AD147" s="43">
        <v>26048.45</v>
      </c>
      <c r="AE147" s="43"/>
      <c r="AF147" s="43">
        <f t="shared" si="321"/>
        <v>1988556</v>
      </c>
      <c r="AG147" s="45">
        <f t="shared" si="322"/>
        <v>7402.46</v>
      </c>
      <c r="AH147" s="43">
        <f t="shared" si="323"/>
        <v>313748</v>
      </c>
      <c r="AI147" s="43">
        <f t="shared" si="324"/>
        <v>13388.9</v>
      </c>
      <c r="AJ147" s="45">
        <f t="shared" si="325"/>
        <v>20791.36</v>
      </c>
      <c r="AK147" s="43"/>
    </row>
    <row r="148" spans="1:37" ht="20.25" customHeight="1">
      <c r="A148" s="42" t="s">
        <v>140</v>
      </c>
      <c r="B148" s="42" t="s">
        <v>41</v>
      </c>
      <c r="C148" s="55">
        <v>122734</v>
      </c>
      <c r="D148" s="56">
        <v>677.15</v>
      </c>
      <c r="E148" s="55">
        <v>98864</v>
      </c>
      <c r="F148" s="56">
        <v>5333.2</v>
      </c>
      <c r="G148" s="55">
        <v>122754</v>
      </c>
      <c r="H148" s="56">
        <v>677.27</v>
      </c>
      <c r="I148" s="55">
        <v>98873</v>
      </c>
      <c r="J148" s="56">
        <v>5333.92</v>
      </c>
      <c r="K148" s="43"/>
      <c r="L148" s="57">
        <f t="shared" ref="L148:O148" si="470">SUM(C148+G148)</f>
        <v>245488</v>
      </c>
      <c r="M148" s="58">
        <f t="shared" si="470"/>
        <v>1354.42</v>
      </c>
      <c r="N148" s="57">
        <f t="shared" si="470"/>
        <v>197737</v>
      </c>
      <c r="O148" s="58">
        <f t="shared" si="470"/>
        <v>10667.119999999999</v>
      </c>
      <c r="P148" s="45">
        <f t="shared" si="1"/>
        <v>12021.539999999999</v>
      </c>
      <c r="Q148" s="43">
        <v>228938</v>
      </c>
      <c r="R148" s="43">
        <v>1252.08</v>
      </c>
      <c r="S148" s="59">
        <f t="shared" ref="S148:T148" si="471">Q148-L148</f>
        <v>-16550</v>
      </c>
      <c r="T148" s="60">
        <f t="shared" si="471"/>
        <v>-102.34000000000015</v>
      </c>
      <c r="U148" s="43">
        <v>187737</v>
      </c>
      <c r="V148" s="43">
        <v>9916.1200000000008</v>
      </c>
      <c r="W148" s="59">
        <f t="shared" ref="W148:X148" si="472">U148-N148</f>
        <v>-10000</v>
      </c>
      <c r="X148" s="60">
        <f t="shared" si="472"/>
        <v>-750.99999999999818</v>
      </c>
      <c r="Y148" s="60">
        <f t="shared" si="4"/>
        <v>-853.33999999999833</v>
      </c>
      <c r="Z148" s="60"/>
      <c r="AA148" s="43">
        <v>245468</v>
      </c>
      <c r="AB148" s="43">
        <v>1317.63</v>
      </c>
      <c r="AC148" s="43">
        <v>197728</v>
      </c>
      <c r="AD148" s="43">
        <v>10375.59</v>
      </c>
      <c r="AE148" s="43"/>
      <c r="AF148" s="43">
        <f t="shared" si="321"/>
        <v>122734</v>
      </c>
      <c r="AG148" s="45">
        <f t="shared" si="322"/>
        <v>677.26</v>
      </c>
      <c r="AH148" s="43">
        <f t="shared" si="323"/>
        <v>98864</v>
      </c>
      <c r="AI148" s="43">
        <f t="shared" si="324"/>
        <v>5333.05</v>
      </c>
      <c r="AJ148" s="45">
        <f t="shared" si="325"/>
        <v>6010.31</v>
      </c>
      <c r="AK148" s="43"/>
    </row>
    <row r="149" spans="1:37" ht="20.25" customHeight="1">
      <c r="A149" s="42" t="s">
        <v>159</v>
      </c>
      <c r="B149" s="42" t="s">
        <v>27</v>
      </c>
      <c r="C149" s="55">
        <v>2753606</v>
      </c>
      <c r="D149" s="56">
        <v>10292.290000000001</v>
      </c>
      <c r="E149" s="55">
        <v>258676</v>
      </c>
      <c r="F149" s="56">
        <v>10798.82</v>
      </c>
      <c r="G149" s="55">
        <v>2753640</v>
      </c>
      <c r="H149" s="56">
        <v>10292.540000000001</v>
      </c>
      <c r="I149" s="55">
        <v>258682</v>
      </c>
      <c r="J149" s="56">
        <v>10799.19</v>
      </c>
      <c r="K149" s="43"/>
      <c r="L149" s="57">
        <f t="shared" ref="L149:O149" si="473">SUM(C149+G149)</f>
        <v>5507246</v>
      </c>
      <c r="M149" s="58">
        <f t="shared" si="473"/>
        <v>20584.830000000002</v>
      </c>
      <c r="N149" s="57">
        <f t="shared" si="473"/>
        <v>517358</v>
      </c>
      <c r="O149" s="58">
        <f t="shared" si="473"/>
        <v>21598.010000000002</v>
      </c>
      <c r="P149" s="45">
        <f t="shared" si="1"/>
        <v>42182.840000000004</v>
      </c>
      <c r="Q149" s="44">
        <v>5076916</v>
      </c>
      <c r="R149" s="45">
        <v>18909.43</v>
      </c>
      <c r="S149" s="59">
        <f t="shared" ref="S149:T149" si="474">Q149-L149</f>
        <v>-430330</v>
      </c>
      <c r="T149" s="60">
        <f t="shared" si="474"/>
        <v>-1675.4000000000015</v>
      </c>
      <c r="U149" s="44">
        <v>669990</v>
      </c>
      <c r="V149" s="45">
        <v>28058.13</v>
      </c>
      <c r="W149" s="44">
        <f t="shared" ref="W149:X149" si="475">U149-N149</f>
        <v>152632</v>
      </c>
      <c r="X149" s="60">
        <f t="shared" si="475"/>
        <v>6460.119999999999</v>
      </c>
      <c r="Y149" s="60">
        <f t="shared" si="4"/>
        <v>4784.7199999999975</v>
      </c>
      <c r="Z149" s="60"/>
      <c r="AA149" s="43">
        <v>5507214</v>
      </c>
      <c r="AB149" s="43">
        <v>20097.29</v>
      </c>
      <c r="AC149" s="43">
        <v>517354</v>
      </c>
      <c r="AD149" s="43">
        <v>21010.45</v>
      </c>
      <c r="AE149" s="43"/>
      <c r="AF149" s="43">
        <f t="shared" si="321"/>
        <v>2753607</v>
      </c>
      <c r="AG149" s="45">
        <f t="shared" si="322"/>
        <v>10330.01</v>
      </c>
      <c r="AH149" s="43">
        <f t="shared" si="323"/>
        <v>258677</v>
      </c>
      <c r="AI149" s="43">
        <f t="shared" si="324"/>
        <v>10799.37</v>
      </c>
      <c r="AJ149" s="45">
        <f t="shared" si="325"/>
        <v>21129.38</v>
      </c>
      <c r="AK149" s="43"/>
    </row>
    <row r="150" spans="1:37" ht="20.25" customHeight="1">
      <c r="A150" s="42" t="s">
        <v>159</v>
      </c>
      <c r="B150" s="42" t="s">
        <v>41</v>
      </c>
      <c r="C150" s="55">
        <v>2753606</v>
      </c>
      <c r="D150" s="56">
        <v>9666.92</v>
      </c>
      <c r="E150" s="55">
        <v>258676</v>
      </c>
      <c r="F150" s="56">
        <v>9605.18</v>
      </c>
      <c r="G150" s="55">
        <v>2753640</v>
      </c>
      <c r="H150" s="56">
        <v>9667.1200000000008</v>
      </c>
      <c r="I150" s="55">
        <v>258682</v>
      </c>
      <c r="J150" s="56">
        <v>9605.5</v>
      </c>
      <c r="K150" s="43"/>
      <c r="L150" s="57">
        <f t="shared" ref="L150:O150" si="476">SUM(C150+G150)</f>
        <v>5507246</v>
      </c>
      <c r="M150" s="58">
        <f t="shared" si="476"/>
        <v>19334.04</v>
      </c>
      <c r="N150" s="57">
        <f t="shared" si="476"/>
        <v>517358</v>
      </c>
      <c r="O150" s="58">
        <f t="shared" si="476"/>
        <v>19210.68</v>
      </c>
      <c r="P150" s="45">
        <f t="shared" si="1"/>
        <v>38544.720000000001</v>
      </c>
      <c r="Q150" s="43">
        <v>5076916</v>
      </c>
      <c r="R150" s="43">
        <v>17766.63</v>
      </c>
      <c r="S150" s="59">
        <f t="shared" ref="S150:T150" si="477">Q150-L150</f>
        <v>-430330</v>
      </c>
      <c r="T150" s="60">
        <f t="shared" si="477"/>
        <v>-1567.4099999999999</v>
      </c>
      <c r="U150" s="43">
        <v>669990</v>
      </c>
      <c r="V150" s="43">
        <v>24952.11</v>
      </c>
      <c r="W150" s="59">
        <f t="shared" ref="W150:X150" si="478">U150-N150</f>
        <v>152632</v>
      </c>
      <c r="X150" s="60">
        <f t="shared" si="478"/>
        <v>5741.43</v>
      </c>
      <c r="Y150" s="60">
        <f t="shared" si="4"/>
        <v>4174.0200000000004</v>
      </c>
      <c r="Z150" s="60"/>
      <c r="AA150" s="43">
        <v>5507214</v>
      </c>
      <c r="AB150" s="43">
        <v>18869.36</v>
      </c>
      <c r="AC150" s="43">
        <v>517354</v>
      </c>
      <c r="AD150" s="43">
        <v>18356.12</v>
      </c>
      <c r="AE150" s="43"/>
      <c r="AF150" s="43">
        <f t="shared" si="321"/>
        <v>2753607</v>
      </c>
      <c r="AG150" s="45">
        <f t="shared" si="322"/>
        <v>9698.85</v>
      </c>
      <c r="AH150" s="43">
        <f t="shared" si="323"/>
        <v>258677</v>
      </c>
      <c r="AI150" s="43">
        <f t="shared" si="324"/>
        <v>9435.0499999999993</v>
      </c>
      <c r="AJ150" s="45">
        <f t="shared" si="325"/>
        <v>19133.900000000001</v>
      </c>
      <c r="AK150" s="43"/>
    </row>
    <row r="151" spans="1:37" ht="20.25" customHeight="1">
      <c r="A151" s="42" t="s">
        <v>123</v>
      </c>
      <c r="B151" s="42" t="s">
        <v>27</v>
      </c>
      <c r="C151" s="55">
        <v>907216</v>
      </c>
      <c r="D151" s="56">
        <v>2540.21</v>
      </c>
      <c r="E151" s="55">
        <v>147255</v>
      </c>
      <c r="F151" s="56">
        <v>4887.43</v>
      </c>
      <c r="G151" s="55">
        <v>907222</v>
      </c>
      <c r="H151" s="56">
        <v>2540.2199999999998</v>
      </c>
      <c r="I151" s="55">
        <v>147258</v>
      </c>
      <c r="J151" s="56">
        <v>4887.49</v>
      </c>
      <c r="K151" s="43"/>
      <c r="L151" s="57">
        <f t="shared" ref="L151:O151" si="479">SUM(C151+G151)</f>
        <v>1814438</v>
      </c>
      <c r="M151" s="58">
        <f t="shared" si="479"/>
        <v>5080.43</v>
      </c>
      <c r="N151" s="57">
        <f t="shared" si="479"/>
        <v>294513</v>
      </c>
      <c r="O151" s="58">
        <f t="shared" si="479"/>
        <v>9774.92</v>
      </c>
      <c r="P151" s="45">
        <f t="shared" si="1"/>
        <v>14855.35</v>
      </c>
      <c r="Q151" s="44">
        <v>1817878</v>
      </c>
      <c r="R151" s="45">
        <v>5090.0600000000004</v>
      </c>
      <c r="S151" s="59">
        <f t="shared" ref="S151:T151" si="480">Q151-L151</f>
        <v>3440</v>
      </c>
      <c r="T151" s="60">
        <f t="shared" si="480"/>
        <v>9.6300000000001091</v>
      </c>
      <c r="U151" s="44">
        <v>289468</v>
      </c>
      <c r="V151" s="45">
        <v>9607.44</v>
      </c>
      <c r="W151" s="44">
        <f t="shared" ref="W151:X151" si="481">U151-N151</f>
        <v>-5045</v>
      </c>
      <c r="X151" s="60">
        <f t="shared" si="481"/>
        <v>-167.47999999999956</v>
      </c>
      <c r="Y151" s="60">
        <f t="shared" si="4"/>
        <v>-157.84999999999945</v>
      </c>
      <c r="Z151" s="60"/>
      <c r="AA151" s="43"/>
      <c r="AB151" s="43"/>
      <c r="AC151" s="43"/>
      <c r="AD151" s="43"/>
      <c r="AE151" s="43"/>
      <c r="AF151" s="43">
        <f t="shared" si="321"/>
        <v>0</v>
      </c>
      <c r="AG151" s="45">
        <f t="shared" si="322"/>
        <v>0</v>
      </c>
      <c r="AH151" s="43">
        <f t="shared" si="323"/>
        <v>0</v>
      </c>
      <c r="AI151" s="43">
        <f t="shared" si="324"/>
        <v>0</v>
      </c>
      <c r="AJ151" s="45">
        <f t="shared" si="325"/>
        <v>0</v>
      </c>
      <c r="AK151" s="43"/>
    </row>
    <row r="152" spans="1:37" ht="20.25" customHeight="1">
      <c r="A152" s="42" t="s">
        <v>123</v>
      </c>
      <c r="B152" s="42" t="s">
        <v>38</v>
      </c>
      <c r="C152" s="55">
        <v>907216</v>
      </c>
      <c r="D152" s="56">
        <v>2540.21</v>
      </c>
      <c r="E152" s="55">
        <v>147255</v>
      </c>
      <c r="F152" s="56">
        <v>4402.95</v>
      </c>
      <c r="G152" s="55">
        <v>907222</v>
      </c>
      <c r="H152" s="56">
        <v>2540.2199999999998</v>
      </c>
      <c r="I152" s="55">
        <v>147258</v>
      </c>
      <c r="J152" s="56">
        <v>4403.01</v>
      </c>
      <c r="K152" s="43"/>
      <c r="L152" s="57">
        <f t="shared" ref="L152:O152" si="482">SUM(C152+G152)</f>
        <v>1814438</v>
      </c>
      <c r="M152" s="58">
        <f t="shared" si="482"/>
        <v>5080.43</v>
      </c>
      <c r="N152" s="57">
        <f t="shared" si="482"/>
        <v>294513</v>
      </c>
      <c r="O152" s="58">
        <f t="shared" si="482"/>
        <v>8805.9599999999991</v>
      </c>
      <c r="P152" s="45">
        <f t="shared" si="1"/>
        <v>13886.39</v>
      </c>
      <c r="Q152" s="43">
        <v>1817878</v>
      </c>
      <c r="R152" s="43">
        <v>5090.0600000000004</v>
      </c>
      <c r="S152" s="59">
        <f t="shared" ref="S152:T152" si="483">Q152-L152</f>
        <v>3440</v>
      </c>
      <c r="T152" s="60">
        <f t="shared" si="483"/>
        <v>9.6300000000001091</v>
      </c>
      <c r="U152" s="43">
        <v>289468</v>
      </c>
      <c r="V152" s="43">
        <v>8655.09</v>
      </c>
      <c r="W152" s="59">
        <f t="shared" ref="W152:X152" si="484">U152-N152</f>
        <v>-5045</v>
      </c>
      <c r="X152" s="60">
        <f t="shared" si="484"/>
        <v>-150.86999999999898</v>
      </c>
      <c r="Y152" s="60">
        <f t="shared" si="4"/>
        <v>-141.23999999999887</v>
      </c>
      <c r="Z152" s="60"/>
      <c r="AA152" s="43"/>
      <c r="AB152" s="43"/>
      <c r="AC152" s="43"/>
      <c r="AD152" s="43"/>
      <c r="AE152" s="43"/>
      <c r="AF152" s="43">
        <f t="shared" si="321"/>
        <v>0</v>
      </c>
      <c r="AG152" s="45">
        <f t="shared" si="322"/>
        <v>0</v>
      </c>
      <c r="AH152" s="43">
        <f t="shared" si="323"/>
        <v>0</v>
      </c>
      <c r="AI152" s="43">
        <f t="shared" si="324"/>
        <v>0</v>
      </c>
      <c r="AJ152" s="45">
        <f t="shared" si="325"/>
        <v>0</v>
      </c>
      <c r="AK152" s="43"/>
    </row>
    <row r="153" spans="1:37" ht="20.25" customHeight="1">
      <c r="A153" s="42" t="s">
        <v>141</v>
      </c>
      <c r="B153" s="42" t="s">
        <v>27</v>
      </c>
      <c r="C153" s="55">
        <v>2817902</v>
      </c>
      <c r="D153" s="56">
        <v>12703.82</v>
      </c>
      <c r="E153" s="55">
        <v>291006</v>
      </c>
      <c r="F153" s="56">
        <v>15972.39</v>
      </c>
      <c r="G153" s="55">
        <v>2817923</v>
      </c>
      <c r="H153" s="56">
        <v>12704.03</v>
      </c>
      <c r="I153" s="55">
        <v>291010</v>
      </c>
      <c r="J153" s="56">
        <v>15972.78</v>
      </c>
      <c r="K153" s="43"/>
      <c r="L153" s="57">
        <f t="shared" ref="L153:O153" si="485">SUM(C153+G153)</f>
        <v>5635825</v>
      </c>
      <c r="M153" s="58">
        <f t="shared" si="485"/>
        <v>25407.85</v>
      </c>
      <c r="N153" s="57">
        <f t="shared" si="485"/>
        <v>582016</v>
      </c>
      <c r="O153" s="58">
        <f t="shared" si="485"/>
        <v>31945.17</v>
      </c>
      <c r="P153" s="45">
        <f t="shared" si="1"/>
        <v>57353.02</v>
      </c>
      <c r="Q153" s="44">
        <v>5796760</v>
      </c>
      <c r="R153" s="45">
        <v>26488.9</v>
      </c>
      <c r="S153" s="59">
        <f t="shared" ref="S153:T153" si="486">Q153-L153</f>
        <v>160935</v>
      </c>
      <c r="T153" s="60">
        <f t="shared" si="486"/>
        <v>1081.0500000000029</v>
      </c>
      <c r="U153" s="44">
        <v>719026</v>
      </c>
      <c r="V153" s="45">
        <v>39573.89</v>
      </c>
      <c r="W153" s="44">
        <f t="shared" ref="W153:X153" si="487">U153-N153</f>
        <v>137010</v>
      </c>
      <c r="X153" s="60">
        <f t="shared" si="487"/>
        <v>7628.7200000000012</v>
      </c>
      <c r="Y153" s="60">
        <f t="shared" si="4"/>
        <v>8709.7700000000041</v>
      </c>
      <c r="Z153" s="60"/>
      <c r="AA153" s="43">
        <v>5635801</v>
      </c>
      <c r="AB153" s="43">
        <v>24730.57</v>
      </c>
      <c r="AC153" s="43">
        <v>582009</v>
      </c>
      <c r="AD153" s="43">
        <v>31073.94</v>
      </c>
      <c r="AE153" s="43"/>
      <c r="AF153" s="43">
        <f t="shared" si="321"/>
        <v>2817901</v>
      </c>
      <c r="AG153" s="45">
        <f t="shared" si="322"/>
        <v>12711.51</v>
      </c>
      <c r="AH153" s="43">
        <f t="shared" si="323"/>
        <v>291005</v>
      </c>
      <c r="AI153" s="43">
        <f t="shared" si="324"/>
        <v>15972.01</v>
      </c>
      <c r="AJ153" s="45">
        <f t="shared" si="325"/>
        <v>28683.52</v>
      </c>
      <c r="AK153" s="43"/>
    </row>
    <row r="154" spans="1:37" ht="20.25" customHeight="1">
      <c r="A154" s="42" t="s">
        <v>142</v>
      </c>
      <c r="B154" s="42" t="s">
        <v>63</v>
      </c>
      <c r="C154" s="55">
        <v>2546331</v>
      </c>
      <c r="D154" s="56">
        <v>9564.4699999999993</v>
      </c>
      <c r="E154" s="55">
        <v>270999</v>
      </c>
      <c r="F154" s="56">
        <v>12536.39</v>
      </c>
      <c r="G154" s="55">
        <v>2546338</v>
      </c>
      <c r="H154" s="56">
        <v>9564.4699999999993</v>
      </c>
      <c r="I154" s="55">
        <v>271002</v>
      </c>
      <c r="J154" s="56">
        <v>12536.54</v>
      </c>
      <c r="K154" s="43"/>
      <c r="L154" s="57">
        <f t="shared" ref="L154:O154" si="488">SUM(C154+G154)</f>
        <v>5092669</v>
      </c>
      <c r="M154" s="58">
        <f t="shared" si="488"/>
        <v>19128.939999999999</v>
      </c>
      <c r="N154" s="57">
        <f t="shared" si="488"/>
        <v>542001</v>
      </c>
      <c r="O154" s="58">
        <f t="shared" si="488"/>
        <v>25072.93</v>
      </c>
      <c r="P154" s="45">
        <f t="shared" si="1"/>
        <v>44201.869999999995</v>
      </c>
      <c r="Q154" s="43">
        <v>5210923</v>
      </c>
      <c r="R154" s="43">
        <v>19702.849999999999</v>
      </c>
      <c r="S154" s="59">
        <f t="shared" ref="S154:T154" si="489">Q154-L154</f>
        <v>118254</v>
      </c>
      <c r="T154" s="60">
        <f t="shared" si="489"/>
        <v>573.90999999999985</v>
      </c>
      <c r="U154" s="43">
        <v>668555</v>
      </c>
      <c r="V154" s="43">
        <v>30927.35</v>
      </c>
      <c r="W154" s="59">
        <f t="shared" ref="W154:X154" si="490">U154-N154</f>
        <v>126554</v>
      </c>
      <c r="X154" s="60">
        <f t="shared" si="490"/>
        <v>5854.4199999999983</v>
      </c>
      <c r="Y154" s="60">
        <f t="shared" si="4"/>
        <v>6428.3299999999981</v>
      </c>
      <c r="Z154" s="60"/>
      <c r="AA154" s="43">
        <v>5635801</v>
      </c>
      <c r="AB154" s="43">
        <v>23508.47</v>
      </c>
      <c r="AC154" s="43">
        <v>582009</v>
      </c>
      <c r="AD154" s="43">
        <v>27590.86</v>
      </c>
      <c r="AE154" s="60"/>
      <c r="AF154" s="43">
        <f t="shared" si="321"/>
        <v>2817901</v>
      </c>
      <c r="AG154" s="45">
        <f t="shared" si="322"/>
        <v>12083.35</v>
      </c>
      <c r="AH154" s="43">
        <f t="shared" si="323"/>
        <v>291005</v>
      </c>
      <c r="AI154" s="43">
        <f t="shared" si="324"/>
        <v>14181.7</v>
      </c>
      <c r="AJ154" s="45">
        <f t="shared" si="325"/>
        <v>26265.050000000003</v>
      </c>
      <c r="AK154" s="43"/>
    </row>
    <row r="155" spans="1:37" ht="20.25" customHeight="1">
      <c r="A155" s="42" t="s">
        <v>143</v>
      </c>
      <c r="B155" s="42" t="s">
        <v>64</v>
      </c>
      <c r="C155" s="55">
        <v>271570</v>
      </c>
      <c r="D155" s="56">
        <v>2507.06</v>
      </c>
      <c r="E155" s="55">
        <v>20008</v>
      </c>
      <c r="F155" s="56">
        <v>1645.29</v>
      </c>
      <c r="G155" s="55">
        <v>225047</v>
      </c>
      <c r="H155" s="56">
        <v>2025.44</v>
      </c>
      <c r="I155" s="55">
        <v>26481</v>
      </c>
      <c r="J155" s="56">
        <v>2118.48</v>
      </c>
      <c r="K155" s="43"/>
      <c r="L155" s="57">
        <f t="shared" ref="L155:O155" si="491">SUM(C155+G155)</f>
        <v>496617</v>
      </c>
      <c r="M155" s="58">
        <f t="shared" si="491"/>
        <v>4532.5</v>
      </c>
      <c r="N155" s="57">
        <f t="shared" si="491"/>
        <v>46489</v>
      </c>
      <c r="O155" s="58">
        <f t="shared" si="491"/>
        <v>3763.77</v>
      </c>
      <c r="P155" s="45">
        <f t="shared" si="1"/>
        <v>8296.27</v>
      </c>
      <c r="Q155" s="43">
        <v>357439</v>
      </c>
      <c r="R155" s="43">
        <v>3216.96</v>
      </c>
      <c r="S155" s="59">
        <f t="shared" ref="S155:T155" si="492">Q155-L155</f>
        <v>-139178</v>
      </c>
      <c r="T155" s="60">
        <f t="shared" si="492"/>
        <v>-1315.54</v>
      </c>
      <c r="U155" s="43">
        <v>21134</v>
      </c>
      <c r="V155" s="43">
        <v>1690.72</v>
      </c>
      <c r="W155" s="59">
        <f t="shared" ref="W155:X155" si="493">U155-N155</f>
        <v>-25355</v>
      </c>
      <c r="X155" s="60">
        <f t="shared" si="493"/>
        <v>-2073.0500000000002</v>
      </c>
      <c r="Y155" s="62">
        <v>1191.52</v>
      </c>
      <c r="Z155" s="60"/>
      <c r="AA155" s="43"/>
      <c r="AB155" s="43"/>
      <c r="AC155" s="43"/>
      <c r="AD155" s="43"/>
      <c r="AE155" s="60"/>
      <c r="AF155" s="43"/>
      <c r="AG155" s="45"/>
      <c r="AH155" s="43"/>
      <c r="AI155" s="43"/>
      <c r="AJ155" s="45"/>
      <c r="AK155" s="43"/>
    </row>
    <row r="156" spans="1:37" ht="20.25" customHeight="1">
      <c r="A156" s="42" t="s">
        <v>129</v>
      </c>
      <c r="B156" s="42" t="s">
        <v>27</v>
      </c>
      <c r="C156" s="55">
        <v>1705451</v>
      </c>
      <c r="D156" s="56">
        <v>5870.44</v>
      </c>
      <c r="E156" s="55">
        <v>110766</v>
      </c>
      <c r="F156" s="56">
        <v>6468.96</v>
      </c>
      <c r="G156" s="55">
        <v>1705462</v>
      </c>
      <c r="H156" s="56">
        <v>5870.54</v>
      </c>
      <c r="I156" s="55">
        <v>110768</v>
      </c>
      <c r="J156" s="56">
        <v>6469.16</v>
      </c>
      <c r="K156" s="43"/>
      <c r="L156" s="57">
        <f t="shared" ref="L156:O156" si="494">SUM(C156+G156)</f>
        <v>3410913</v>
      </c>
      <c r="M156" s="58">
        <f t="shared" si="494"/>
        <v>11740.98</v>
      </c>
      <c r="N156" s="57">
        <f t="shared" si="494"/>
        <v>221534</v>
      </c>
      <c r="O156" s="58">
        <f t="shared" si="494"/>
        <v>12938.119999999999</v>
      </c>
      <c r="P156" s="45">
        <f t="shared" si="1"/>
        <v>24679.1</v>
      </c>
      <c r="Q156" s="44">
        <v>3472701</v>
      </c>
      <c r="R156" s="45">
        <v>11831.37</v>
      </c>
      <c r="S156" s="59">
        <f t="shared" ref="S156:T156" si="495">Q156-L156</f>
        <v>61788</v>
      </c>
      <c r="T156" s="60">
        <f t="shared" si="495"/>
        <v>90.390000000001237</v>
      </c>
      <c r="U156" s="44">
        <v>237989</v>
      </c>
      <c r="V156" s="45">
        <v>13885.34</v>
      </c>
      <c r="W156" s="44">
        <f t="shared" ref="W156:X156" si="496">U156-N156</f>
        <v>16455</v>
      </c>
      <c r="X156" s="60">
        <f t="shared" si="496"/>
        <v>947.22000000000116</v>
      </c>
      <c r="Y156" s="60">
        <f t="shared" ref="Y156:Y161" si="497">SUM(T156+X156)</f>
        <v>1037.6100000000024</v>
      </c>
      <c r="Z156" s="60"/>
      <c r="AA156" s="43">
        <v>3410898</v>
      </c>
      <c r="AB156" s="43">
        <v>11422.57</v>
      </c>
      <c r="AC156" s="43">
        <v>221531</v>
      </c>
      <c r="AD156" s="43">
        <v>12585.98</v>
      </c>
      <c r="AE156" s="43"/>
      <c r="AF156" s="43">
        <f t="shared" ref="AF156:AF161" si="498">ROUND(AA156/2,0)</f>
        <v>1705449</v>
      </c>
      <c r="AG156" s="45">
        <f t="shared" ref="AG156:AG161" si="499">ROUND(AB156*1.028/2,2)</f>
        <v>5871.2</v>
      </c>
      <c r="AH156" s="43">
        <f t="shared" ref="AH156:AH161" si="500">ROUND(AC156/2,0)</f>
        <v>110766</v>
      </c>
      <c r="AI156" s="43">
        <f t="shared" ref="AI156:AI161" si="501">ROUND(AD156*1.028/2,2)</f>
        <v>6469.19</v>
      </c>
      <c r="AJ156" s="45">
        <f t="shared" ref="AJ156:AJ161" si="502">SUM(AG156+AI156)</f>
        <v>12340.39</v>
      </c>
      <c r="AK156" s="43"/>
    </row>
    <row r="157" spans="1:37" ht="20.25" customHeight="1">
      <c r="A157" s="42" t="s">
        <v>129</v>
      </c>
      <c r="B157" s="42" t="s">
        <v>41</v>
      </c>
      <c r="C157" s="55">
        <v>1705451</v>
      </c>
      <c r="D157" s="56">
        <v>5673.39</v>
      </c>
      <c r="E157" s="55">
        <v>110766</v>
      </c>
      <c r="F157" s="56">
        <v>5540.51</v>
      </c>
      <c r="G157" s="55">
        <v>1705462</v>
      </c>
      <c r="H157" s="56">
        <v>5673.47</v>
      </c>
      <c r="I157" s="55">
        <v>110768</v>
      </c>
      <c r="J157" s="56">
        <v>5540.67</v>
      </c>
      <c r="K157" s="43"/>
      <c r="L157" s="57">
        <f t="shared" ref="L157:O157" si="503">SUM(C157+G157)</f>
        <v>3410913</v>
      </c>
      <c r="M157" s="58">
        <f t="shared" si="503"/>
        <v>11346.86</v>
      </c>
      <c r="N157" s="57">
        <f t="shared" si="503"/>
        <v>221534</v>
      </c>
      <c r="O157" s="58">
        <f t="shared" si="503"/>
        <v>11081.18</v>
      </c>
      <c r="P157" s="45">
        <f t="shared" si="1"/>
        <v>22428.04</v>
      </c>
      <c r="Q157" s="43">
        <v>3472701</v>
      </c>
      <c r="R157" s="43">
        <v>11459.81</v>
      </c>
      <c r="S157" s="59">
        <f t="shared" ref="S157:T157" si="504">Q157-L157</f>
        <v>61788</v>
      </c>
      <c r="T157" s="60">
        <f t="shared" si="504"/>
        <v>112.94999999999891</v>
      </c>
      <c r="U157" s="43">
        <v>234989</v>
      </c>
      <c r="V157" s="43">
        <v>11863.69</v>
      </c>
      <c r="W157" s="59">
        <f t="shared" ref="W157:X157" si="505">U157-N157</f>
        <v>13455</v>
      </c>
      <c r="X157" s="60">
        <f t="shared" si="505"/>
        <v>782.51000000000022</v>
      </c>
      <c r="Y157" s="60">
        <f t="shared" si="497"/>
        <v>895.45999999999913</v>
      </c>
      <c r="Z157" s="60"/>
      <c r="AA157" s="43">
        <v>3410898</v>
      </c>
      <c r="AB157" s="43">
        <v>11038.06</v>
      </c>
      <c r="AC157" s="43">
        <v>221531</v>
      </c>
      <c r="AD157" s="43">
        <v>10778.98</v>
      </c>
      <c r="AE157" s="43"/>
      <c r="AF157" s="43">
        <f t="shared" si="498"/>
        <v>1705449</v>
      </c>
      <c r="AG157" s="45">
        <f t="shared" si="499"/>
        <v>5673.56</v>
      </c>
      <c r="AH157" s="43">
        <f t="shared" si="500"/>
        <v>110766</v>
      </c>
      <c r="AI157" s="43">
        <f t="shared" si="501"/>
        <v>5540.4</v>
      </c>
      <c r="AJ157" s="45">
        <f t="shared" si="502"/>
        <v>11213.96</v>
      </c>
      <c r="AK157" s="43"/>
    </row>
    <row r="158" spans="1:37" ht="20.25" customHeight="1">
      <c r="A158" s="42" t="s">
        <v>197</v>
      </c>
      <c r="B158" s="42" t="s">
        <v>27</v>
      </c>
      <c r="C158" s="55">
        <v>1548872</v>
      </c>
      <c r="D158" s="56">
        <v>6219.54</v>
      </c>
      <c r="E158" s="55">
        <v>223179</v>
      </c>
      <c r="F158" s="56">
        <v>11958</v>
      </c>
      <c r="G158" s="55">
        <v>1548892</v>
      </c>
      <c r="H158" s="56">
        <v>6219.69</v>
      </c>
      <c r="I158" s="55">
        <v>223183</v>
      </c>
      <c r="J158" s="56">
        <v>11958.27</v>
      </c>
      <c r="K158" s="43"/>
      <c r="L158" s="57">
        <f t="shared" ref="L158:O158" si="506">SUM(C158+G158)</f>
        <v>3097764</v>
      </c>
      <c r="M158" s="58">
        <f t="shared" si="506"/>
        <v>12439.23</v>
      </c>
      <c r="N158" s="57">
        <f t="shared" si="506"/>
        <v>446362</v>
      </c>
      <c r="O158" s="58">
        <f t="shared" si="506"/>
        <v>23916.27</v>
      </c>
      <c r="P158" s="45">
        <f t="shared" si="1"/>
        <v>36355.5</v>
      </c>
      <c r="Q158" s="44">
        <v>3249708</v>
      </c>
      <c r="R158" s="45">
        <v>13247.63</v>
      </c>
      <c r="S158" s="59">
        <f t="shared" ref="S158:T158" si="507">Q158-L158</f>
        <v>151944</v>
      </c>
      <c r="T158" s="60">
        <f t="shared" si="507"/>
        <v>808.39999999999964</v>
      </c>
      <c r="U158" s="44">
        <v>632619</v>
      </c>
      <c r="V158" s="45">
        <v>34266.959999999999</v>
      </c>
      <c r="W158" s="44">
        <f t="shared" ref="W158:X158" si="508">U158-N158</f>
        <v>186257</v>
      </c>
      <c r="X158" s="60">
        <f t="shared" si="508"/>
        <v>10350.689999999999</v>
      </c>
      <c r="Y158" s="60">
        <f t="shared" si="497"/>
        <v>11159.089999999998</v>
      </c>
      <c r="Z158" s="60"/>
      <c r="AA158" s="43">
        <v>3097742</v>
      </c>
      <c r="AB158" s="43">
        <v>12096.22</v>
      </c>
      <c r="AC158" s="43">
        <v>446359</v>
      </c>
      <c r="AD158" s="43">
        <v>23263.73</v>
      </c>
      <c r="AE158" s="43"/>
      <c r="AF158" s="43">
        <f t="shared" si="498"/>
        <v>1548871</v>
      </c>
      <c r="AG158" s="45">
        <f t="shared" si="499"/>
        <v>6217.46</v>
      </c>
      <c r="AH158" s="43">
        <f t="shared" si="500"/>
        <v>223180</v>
      </c>
      <c r="AI158" s="43">
        <f t="shared" si="501"/>
        <v>11957.56</v>
      </c>
      <c r="AJ158" s="45">
        <f t="shared" si="502"/>
        <v>18175.02</v>
      </c>
      <c r="AK158" s="43"/>
    </row>
    <row r="159" spans="1:37" ht="20.25" customHeight="1">
      <c r="A159" s="42" t="s">
        <v>197</v>
      </c>
      <c r="B159" s="42" t="s">
        <v>41</v>
      </c>
      <c r="C159" s="55">
        <v>1548872</v>
      </c>
      <c r="D159" s="56">
        <v>5924.97</v>
      </c>
      <c r="E159" s="55">
        <v>223179</v>
      </c>
      <c r="F159" s="56">
        <v>10565.33</v>
      </c>
      <c r="G159" s="55">
        <v>1548892</v>
      </c>
      <c r="H159" s="56">
        <v>5925.1</v>
      </c>
      <c r="I159" s="55">
        <v>223183</v>
      </c>
      <c r="J159" s="56">
        <v>10565.55</v>
      </c>
      <c r="K159" s="43"/>
      <c r="L159" s="57">
        <f t="shared" ref="L159:O159" si="509">SUM(C159+G159)</f>
        <v>3097764</v>
      </c>
      <c r="M159" s="58">
        <f t="shared" si="509"/>
        <v>11850.07</v>
      </c>
      <c r="N159" s="57">
        <f t="shared" si="509"/>
        <v>446362</v>
      </c>
      <c r="O159" s="58">
        <f t="shared" si="509"/>
        <v>21130.879999999997</v>
      </c>
      <c r="P159" s="45">
        <f t="shared" si="1"/>
        <v>32980.949999999997</v>
      </c>
      <c r="Q159" s="43">
        <v>3249708</v>
      </c>
      <c r="R159" s="43">
        <v>12578.85</v>
      </c>
      <c r="S159" s="59">
        <f t="shared" ref="S159:T159" si="510">Q159-L159</f>
        <v>151944</v>
      </c>
      <c r="T159" s="60">
        <f t="shared" si="510"/>
        <v>728.78000000000065</v>
      </c>
      <c r="U159" s="43">
        <v>632619</v>
      </c>
      <c r="V159" s="43">
        <v>30187.26</v>
      </c>
      <c r="W159" s="59">
        <f t="shared" ref="W159:X159" si="511">U159-N159</f>
        <v>186257</v>
      </c>
      <c r="X159" s="60">
        <f t="shared" si="511"/>
        <v>9056.380000000001</v>
      </c>
      <c r="Y159" s="60">
        <f t="shared" si="497"/>
        <v>9785.1600000000017</v>
      </c>
      <c r="Z159" s="60"/>
      <c r="AA159" s="43">
        <v>3097742</v>
      </c>
      <c r="AB159" s="43">
        <v>11523.59</v>
      </c>
      <c r="AC159" s="43">
        <v>446359</v>
      </c>
      <c r="AD159" s="43">
        <v>20554.439999999999</v>
      </c>
      <c r="AE159" s="43"/>
      <c r="AF159" s="43">
        <f t="shared" si="498"/>
        <v>1548871</v>
      </c>
      <c r="AG159" s="45">
        <f t="shared" si="499"/>
        <v>5923.13</v>
      </c>
      <c r="AH159" s="43">
        <f t="shared" si="500"/>
        <v>223180</v>
      </c>
      <c r="AI159" s="43">
        <f t="shared" si="501"/>
        <v>10564.98</v>
      </c>
      <c r="AJ159" s="45">
        <f t="shared" si="502"/>
        <v>16488.11</v>
      </c>
      <c r="AK159" s="43"/>
    </row>
    <row r="160" spans="1:37" ht="20.25" customHeight="1">
      <c r="A160" s="42" t="s">
        <v>112</v>
      </c>
      <c r="B160" s="42" t="s">
        <v>27</v>
      </c>
      <c r="C160" s="55">
        <v>11084</v>
      </c>
      <c r="D160" s="56">
        <v>45.45</v>
      </c>
      <c r="E160" s="44">
        <v>0</v>
      </c>
      <c r="F160" s="56">
        <v>0</v>
      </c>
      <c r="G160" s="55">
        <v>11085</v>
      </c>
      <c r="H160" s="56">
        <v>45.45</v>
      </c>
      <c r="I160" s="55">
        <v>0</v>
      </c>
      <c r="J160" s="56">
        <v>0</v>
      </c>
      <c r="K160" s="43"/>
      <c r="L160" s="57">
        <f t="shared" ref="L160:O160" si="512">SUM(C160+G160)</f>
        <v>22169</v>
      </c>
      <c r="M160" s="58">
        <f t="shared" si="512"/>
        <v>90.9</v>
      </c>
      <c r="N160" s="57">
        <f t="shared" si="512"/>
        <v>0</v>
      </c>
      <c r="O160" s="58">
        <f t="shared" si="512"/>
        <v>0</v>
      </c>
      <c r="P160" s="45">
        <f t="shared" si="1"/>
        <v>90.9</v>
      </c>
      <c r="Q160" s="44">
        <v>30149</v>
      </c>
      <c r="R160" s="45">
        <v>123.61</v>
      </c>
      <c r="S160" s="59">
        <f t="shared" ref="S160:T160" si="513">Q160-L160</f>
        <v>7980</v>
      </c>
      <c r="T160" s="60">
        <f t="shared" si="513"/>
        <v>32.709999999999994</v>
      </c>
      <c r="U160" s="44">
        <v>0</v>
      </c>
      <c r="V160" s="45">
        <v>0</v>
      </c>
      <c r="W160" s="44">
        <f t="shared" ref="W160:X160" si="514">U160-N160</f>
        <v>0</v>
      </c>
      <c r="X160" s="60">
        <f t="shared" si="514"/>
        <v>0</v>
      </c>
      <c r="Y160" s="60">
        <f t="shared" si="497"/>
        <v>32.709999999999994</v>
      </c>
      <c r="Z160" s="60"/>
      <c r="AA160" s="43">
        <v>22169</v>
      </c>
      <c r="AB160" s="43">
        <v>88.45</v>
      </c>
      <c r="AC160" s="43">
        <v>0</v>
      </c>
      <c r="AD160" s="43">
        <v>0</v>
      </c>
      <c r="AE160" s="43"/>
      <c r="AF160" s="43">
        <f t="shared" si="498"/>
        <v>11085</v>
      </c>
      <c r="AG160" s="45">
        <f t="shared" si="499"/>
        <v>45.46</v>
      </c>
      <c r="AH160" s="43">
        <f t="shared" si="500"/>
        <v>0</v>
      </c>
      <c r="AI160" s="43">
        <f t="shared" si="501"/>
        <v>0</v>
      </c>
      <c r="AJ160" s="45">
        <f t="shared" si="502"/>
        <v>45.46</v>
      </c>
      <c r="AK160" s="43"/>
    </row>
    <row r="161" spans="1:37" ht="20.25" customHeight="1">
      <c r="A161" s="42" t="s">
        <v>112</v>
      </c>
      <c r="B161" s="42" t="s">
        <v>35</v>
      </c>
      <c r="C161" s="55">
        <v>11084</v>
      </c>
      <c r="D161" s="56">
        <v>45.45</v>
      </c>
      <c r="E161" s="44">
        <v>0</v>
      </c>
      <c r="F161" s="56">
        <v>0</v>
      </c>
      <c r="G161" s="44">
        <v>11085</v>
      </c>
      <c r="H161" s="56">
        <v>45.45</v>
      </c>
      <c r="I161" s="44">
        <v>0</v>
      </c>
      <c r="J161" s="56">
        <v>0</v>
      </c>
      <c r="K161" s="43"/>
      <c r="L161" s="57">
        <f t="shared" ref="L161:O161" si="515">SUM(C161+G161)</f>
        <v>22169</v>
      </c>
      <c r="M161" s="58">
        <f t="shared" si="515"/>
        <v>90.9</v>
      </c>
      <c r="N161" s="57">
        <f t="shared" si="515"/>
        <v>0</v>
      </c>
      <c r="O161" s="58">
        <f t="shared" si="515"/>
        <v>0</v>
      </c>
      <c r="P161" s="45">
        <f t="shared" si="1"/>
        <v>90.9</v>
      </c>
      <c r="Q161" s="43">
        <v>30149</v>
      </c>
      <c r="R161" s="43">
        <v>123.61</v>
      </c>
      <c r="S161" s="59">
        <f t="shared" ref="S161:T161" si="516">Q161-L161</f>
        <v>7980</v>
      </c>
      <c r="T161" s="60">
        <f t="shared" si="516"/>
        <v>32.709999999999994</v>
      </c>
      <c r="U161" s="43">
        <v>0</v>
      </c>
      <c r="V161" s="43">
        <v>0</v>
      </c>
      <c r="W161" s="59">
        <f t="shared" ref="W161:X161" si="517">U161-N161</f>
        <v>0</v>
      </c>
      <c r="X161" s="60">
        <f t="shared" si="517"/>
        <v>0</v>
      </c>
      <c r="Y161" s="60">
        <f t="shared" si="497"/>
        <v>32.709999999999994</v>
      </c>
      <c r="Z161" s="60"/>
      <c r="AA161" s="43">
        <v>22169</v>
      </c>
      <c r="AB161" s="43">
        <v>88.45</v>
      </c>
      <c r="AC161" s="43">
        <v>0</v>
      </c>
      <c r="AD161" s="43">
        <v>0</v>
      </c>
      <c r="AE161" s="43"/>
      <c r="AF161" s="43">
        <f t="shared" si="498"/>
        <v>11085</v>
      </c>
      <c r="AG161" s="45">
        <f t="shared" si="499"/>
        <v>45.46</v>
      </c>
      <c r="AH161" s="43">
        <f t="shared" si="500"/>
        <v>0</v>
      </c>
      <c r="AI161" s="43">
        <f t="shared" si="501"/>
        <v>0</v>
      </c>
      <c r="AJ161" s="45">
        <f t="shared" si="502"/>
        <v>45.46</v>
      </c>
      <c r="AK161" s="43"/>
    </row>
    <row r="162" spans="1:37" ht="20.2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38"/>
      <c r="M162" s="38"/>
      <c r="N162" s="38"/>
      <c r="O162" s="38"/>
      <c r="P162" s="10"/>
      <c r="Q162" s="10"/>
      <c r="R162" s="10"/>
      <c r="S162" s="16">
        <f>SUM(S2:S161)</f>
        <v>-4022282</v>
      </c>
      <c r="T162" s="16">
        <f>SUM(S2:S161)</f>
        <v>-4022282</v>
      </c>
      <c r="U162" s="10"/>
      <c r="V162" s="10"/>
      <c r="W162" s="28">
        <f>SUM(W2:W161)</f>
        <v>5172070</v>
      </c>
      <c r="X162" s="16">
        <f t="shared" ref="X162:Y162" si="518">SUM(W2:W161)</f>
        <v>5172070</v>
      </c>
      <c r="Y162" s="16">
        <f t="shared" si="518"/>
        <v>246819.34</v>
      </c>
      <c r="Z162" s="16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</row>
    <row r="163" spans="1:37" ht="20.2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38"/>
      <c r="M163" s="38"/>
      <c r="N163" s="38"/>
      <c r="O163" s="38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</row>
    <row r="164" spans="1:37" ht="20.2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38"/>
      <c r="M164" s="38"/>
      <c r="N164" s="38"/>
      <c r="O164" s="38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</row>
    <row r="165" spans="1:37" ht="20.2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38"/>
      <c r="M165" s="38"/>
      <c r="N165" s="38"/>
      <c r="O165" s="38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</row>
    <row r="166" spans="1:37" ht="20.2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38"/>
      <c r="M166" s="38"/>
      <c r="N166" s="38"/>
      <c r="O166" s="38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</row>
    <row r="167" spans="1:37" ht="20.2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38"/>
      <c r="M167" s="38"/>
      <c r="N167" s="38"/>
      <c r="O167" s="38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</row>
    <row r="168" spans="1:37" ht="20.2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38"/>
      <c r="M168" s="38"/>
      <c r="N168" s="38"/>
      <c r="O168" s="38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</row>
    <row r="169" spans="1:37" ht="20.2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38"/>
      <c r="M169" s="38"/>
      <c r="N169" s="38"/>
      <c r="O169" s="38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</row>
    <row r="170" spans="1:37" ht="20.2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38"/>
      <c r="M170" s="38"/>
      <c r="N170" s="38"/>
      <c r="O170" s="38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</row>
    <row r="171" spans="1:37" ht="20.2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38"/>
      <c r="M171" s="38"/>
      <c r="N171" s="38"/>
      <c r="O171" s="38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</row>
    <row r="172" spans="1:37" ht="20.2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38"/>
      <c r="M172" s="38"/>
      <c r="N172" s="38"/>
      <c r="O172" s="38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</row>
    <row r="173" spans="1:37" ht="20.2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38"/>
      <c r="M173" s="38"/>
      <c r="N173" s="38"/>
      <c r="O173" s="38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</row>
    <row r="174" spans="1:37" ht="20.2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38"/>
      <c r="M174" s="38"/>
      <c r="N174" s="38"/>
      <c r="O174" s="38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</row>
    <row r="175" spans="1:37" ht="20.2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38"/>
      <c r="M175" s="38"/>
      <c r="N175" s="38"/>
      <c r="O175" s="38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</row>
    <row r="176" spans="1:37" ht="20.2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38"/>
      <c r="M176" s="38"/>
      <c r="N176" s="38"/>
      <c r="O176" s="38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</row>
    <row r="177" spans="1:37" ht="20.2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38"/>
      <c r="M177" s="38"/>
      <c r="N177" s="38"/>
      <c r="O177" s="38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</row>
    <row r="178" spans="1:37" ht="20.2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38"/>
      <c r="M178" s="38"/>
      <c r="N178" s="38"/>
      <c r="O178" s="38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</row>
    <row r="179" spans="1:37" ht="20.2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38"/>
      <c r="M179" s="38"/>
      <c r="N179" s="38"/>
      <c r="O179" s="38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</row>
    <row r="180" spans="1:37" ht="20.2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38"/>
      <c r="M180" s="38"/>
      <c r="N180" s="38"/>
      <c r="O180" s="38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</row>
    <row r="181" spans="1:37" ht="20.2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38"/>
      <c r="M181" s="38"/>
      <c r="N181" s="38"/>
      <c r="O181" s="38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</row>
    <row r="182" spans="1:37" ht="20.2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38"/>
      <c r="M182" s="38"/>
      <c r="N182" s="38"/>
      <c r="O182" s="38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</row>
    <row r="183" spans="1:37" ht="20.2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38"/>
      <c r="M183" s="38"/>
      <c r="N183" s="38"/>
      <c r="O183" s="38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</row>
    <row r="184" spans="1:37" ht="20.2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38"/>
      <c r="M184" s="38"/>
      <c r="N184" s="38"/>
      <c r="O184" s="38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</row>
    <row r="185" spans="1:37" ht="20.2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38"/>
      <c r="M185" s="38"/>
      <c r="N185" s="38"/>
      <c r="O185" s="38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</row>
    <row r="186" spans="1:37" ht="20.2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38"/>
      <c r="M186" s="38"/>
      <c r="N186" s="38"/>
      <c r="O186" s="38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</row>
    <row r="187" spans="1:37" ht="20.2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38"/>
      <c r="M187" s="38"/>
      <c r="N187" s="38"/>
      <c r="O187" s="38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</row>
    <row r="188" spans="1:37" ht="20.2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38"/>
      <c r="M188" s="38"/>
      <c r="N188" s="38"/>
      <c r="O188" s="38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</row>
    <row r="189" spans="1:37" ht="20.2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38"/>
      <c r="M189" s="38"/>
      <c r="N189" s="38"/>
      <c r="O189" s="38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</row>
    <row r="190" spans="1:37" ht="20.2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38"/>
      <c r="M190" s="38"/>
      <c r="N190" s="38"/>
      <c r="O190" s="38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</row>
    <row r="191" spans="1:37" ht="20.2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38"/>
      <c r="M191" s="38"/>
      <c r="N191" s="38"/>
      <c r="O191" s="38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</row>
    <row r="192" spans="1:37" ht="20.2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38"/>
      <c r="M192" s="38"/>
      <c r="N192" s="38"/>
      <c r="O192" s="38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</row>
    <row r="193" spans="1:37" ht="20.2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38"/>
      <c r="M193" s="38"/>
      <c r="N193" s="38"/>
      <c r="O193" s="38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</row>
    <row r="194" spans="1:37" ht="20.2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38"/>
      <c r="M194" s="38"/>
      <c r="N194" s="38"/>
      <c r="O194" s="38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</row>
    <row r="195" spans="1:37" ht="20.2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38"/>
      <c r="M195" s="38"/>
      <c r="N195" s="38"/>
      <c r="O195" s="38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</row>
    <row r="196" spans="1:37" ht="20.2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38"/>
      <c r="M196" s="38"/>
      <c r="N196" s="38"/>
      <c r="O196" s="38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</row>
    <row r="197" spans="1:37" ht="20.2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38"/>
      <c r="M197" s="38"/>
      <c r="N197" s="38"/>
      <c r="O197" s="38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</row>
    <row r="198" spans="1:37" ht="20.2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38"/>
      <c r="M198" s="38"/>
      <c r="N198" s="38"/>
      <c r="O198" s="38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</row>
    <row r="199" spans="1:37" ht="20.2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38"/>
      <c r="M199" s="38"/>
      <c r="N199" s="38"/>
      <c r="O199" s="38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</row>
    <row r="200" spans="1:37" ht="20.2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38"/>
      <c r="M200" s="38"/>
      <c r="N200" s="38"/>
      <c r="O200" s="38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</row>
    <row r="201" spans="1:37" ht="20.2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38"/>
      <c r="M201" s="38"/>
      <c r="N201" s="38"/>
      <c r="O201" s="38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</row>
    <row r="202" spans="1:37" ht="20.2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38"/>
      <c r="M202" s="38"/>
      <c r="N202" s="38"/>
      <c r="O202" s="38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</row>
    <row r="203" spans="1:37" ht="20.2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38"/>
      <c r="M203" s="38"/>
      <c r="N203" s="38"/>
      <c r="O203" s="38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</row>
    <row r="204" spans="1:37" ht="20.2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38"/>
      <c r="M204" s="38"/>
      <c r="N204" s="38"/>
      <c r="O204" s="38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</row>
    <row r="205" spans="1:37" ht="20.2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38"/>
      <c r="M205" s="38"/>
      <c r="N205" s="38"/>
      <c r="O205" s="38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</row>
    <row r="206" spans="1:37" ht="20.2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38"/>
      <c r="M206" s="38"/>
      <c r="N206" s="38"/>
      <c r="O206" s="38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</row>
    <row r="207" spans="1:37" ht="20.2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38"/>
      <c r="M207" s="38"/>
      <c r="N207" s="38"/>
      <c r="O207" s="38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</row>
    <row r="208" spans="1:37" ht="20.2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38"/>
      <c r="M208" s="38"/>
      <c r="N208" s="38"/>
      <c r="O208" s="38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</row>
    <row r="209" spans="1:37" ht="20.2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38"/>
      <c r="M209" s="38"/>
      <c r="N209" s="38"/>
      <c r="O209" s="38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</row>
    <row r="210" spans="1:37" ht="20.2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38"/>
      <c r="M210" s="38"/>
      <c r="N210" s="38"/>
      <c r="O210" s="38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</row>
    <row r="211" spans="1:37" ht="20.2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38"/>
      <c r="M211" s="38"/>
      <c r="N211" s="38"/>
      <c r="O211" s="38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</row>
    <row r="212" spans="1:37" ht="20.2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38"/>
      <c r="M212" s="38"/>
      <c r="N212" s="38"/>
      <c r="O212" s="38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</row>
    <row r="213" spans="1:37" ht="20.2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38"/>
      <c r="M213" s="38"/>
      <c r="N213" s="38"/>
      <c r="O213" s="38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</row>
    <row r="214" spans="1:37" ht="20.2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38"/>
      <c r="M214" s="38"/>
      <c r="N214" s="38"/>
      <c r="O214" s="38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</row>
    <row r="215" spans="1:37" ht="20.2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38"/>
      <c r="M215" s="38"/>
      <c r="N215" s="38"/>
      <c r="O215" s="38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</row>
    <row r="216" spans="1:37" ht="20.2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38"/>
      <c r="M216" s="38"/>
      <c r="N216" s="38"/>
      <c r="O216" s="38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</row>
    <row r="217" spans="1:37" ht="20.2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38"/>
      <c r="M217" s="38"/>
      <c r="N217" s="38"/>
      <c r="O217" s="38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</row>
    <row r="218" spans="1:37" ht="20.2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38"/>
      <c r="M218" s="38"/>
      <c r="N218" s="38"/>
      <c r="O218" s="38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</row>
    <row r="219" spans="1:37" ht="20.2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38"/>
      <c r="M219" s="38"/>
      <c r="N219" s="38"/>
      <c r="O219" s="38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</row>
    <row r="220" spans="1:37" ht="20.2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38"/>
      <c r="M220" s="38"/>
      <c r="N220" s="38"/>
      <c r="O220" s="38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</row>
    <row r="221" spans="1:37" ht="20.2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38"/>
      <c r="M221" s="38"/>
      <c r="N221" s="38"/>
      <c r="O221" s="38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</row>
    <row r="222" spans="1:37" ht="20.2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38"/>
      <c r="M222" s="38"/>
      <c r="N222" s="38"/>
      <c r="O222" s="38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</row>
    <row r="223" spans="1:37" ht="20.2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38"/>
      <c r="M223" s="38"/>
      <c r="N223" s="38"/>
      <c r="O223" s="38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</row>
    <row r="224" spans="1:37" ht="20.2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38"/>
      <c r="M224" s="38"/>
      <c r="N224" s="38"/>
      <c r="O224" s="38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</row>
    <row r="225" spans="1:37" ht="20.2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38"/>
      <c r="M225" s="38"/>
      <c r="N225" s="38"/>
      <c r="O225" s="38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</row>
    <row r="226" spans="1:37" ht="20.2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38"/>
      <c r="M226" s="38"/>
      <c r="N226" s="38"/>
      <c r="O226" s="38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</row>
    <row r="227" spans="1:37" ht="20.2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38"/>
      <c r="M227" s="38"/>
      <c r="N227" s="38"/>
      <c r="O227" s="38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</row>
    <row r="228" spans="1:37" ht="20.2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38"/>
      <c r="M228" s="38"/>
      <c r="N228" s="38"/>
      <c r="O228" s="38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</row>
    <row r="229" spans="1:37" ht="20.2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38"/>
      <c r="M229" s="38"/>
      <c r="N229" s="38"/>
      <c r="O229" s="38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</row>
    <row r="230" spans="1:37" ht="20.2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38"/>
      <c r="M230" s="38"/>
      <c r="N230" s="38"/>
      <c r="O230" s="38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</row>
    <row r="231" spans="1:37" ht="20.2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38"/>
      <c r="M231" s="38"/>
      <c r="N231" s="38"/>
      <c r="O231" s="38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</row>
    <row r="232" spans="1:37" ht="20.2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38"/>
      <c r="M232" s="38"/>
      <c r="N232" s="38"/>
      <c r="O232" s="38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</row>
    <row r="233" spans="1:37" ht="20.2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38"/>
      <c r="M233" s="38"/>
      <c r="N233" s="38"/>
      <c r="O233" s="38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</row>
    <row r="234" spans="1:37" ht="20.2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38"/>
      <c r="M234" s="38"/>
      <c r="N234" s="38"/>
      <c r="O234" s="38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</row>
    <row r="235" spans="1:37" ht="20.2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38"/>
      <c r="M235" s="38"/>
      <c r="N235" s="38"/>
      <c r="O235" s="38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</row>
    <row r="236" spans="1:37" ht="20.2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38"/>
      <c r="M236" s="38"/>
      <c r="N236" s="38"/>
      <c r="O236" s="38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</row>
    <row r="237" spans="1:37" ht="20.2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38"/>
      <c r="M237" s="38"/>
      <c r="N237" s="38"/>
      <c r="O237" s="38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</row>
    <row r="238" spans="1:37" ht="20.2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38"/>
      <c r="M238" s="38"/>
      <c r="N238" s="38"/>
      <c r="O238" s="38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</row>
    <row r="239" spans="1:37" ht="20.2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38"/>
      <c r="M239" s="38"/>
      <c r="N239" s="38"/>
      <c r="O239" s="38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</row>
    <row r="240" spans="1:37" ht="20.2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38"/>
      <c r="M240" s="38"/>
      <c r="N240" s="38"/>
      <c r="O240" s="38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</row>
    <row r="241" spans="1:37" ht="20.2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38"/>
      <c r="M241" s="38"/>
      <c r="N241" s="38"/>
      <c r="O241" s="38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</row>
    <row r="242" spans="1:37" ht="20.2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38"/>
      <c r="M242" s="38"/>
      <c r="N242" s="38"/>
      <c r="O242" s="38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</row>
    <row r="243" spans="1:37" ht="20.2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38"/>
      <c r="M243" s="38"/>
      <c r="N243" s="38"/>
      <c r="O243" s="38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</row>
    <row r="244" spans="1:37" ht="20.2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38"/>
      <c r="M244" s="38"/>
      <c r="N244" s="38"/>
      <c r="O244" s="38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</row>
    <row r="245" spans="1:37" ht="20.2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38"/>
      <c r="M245" s="38"/>
      <c r="N245" s="38"/>
      <c r="O245" s="38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</row>
    <row r="246" spans="1:37" ht="20.2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38"/>
      <c r="M246" s="38"/>
      <c r="N246" s="38"/>
      <c r="O246" s="38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</row>
    <row r="247" spans="1:37" ht="20.2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38"/>
      <c r="M247" s="38"/>
      <c r="N247" s="38"/>
      <c r="O247" s="38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</row>
    <row r="248" spans="1:37" ht="20.2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38"/>
      <c r="M248" s="38"/>
      <c r="N248" s="38"/>
      <c r="O248" s="38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</row>
    <row r="249" spans="1:37" ht="20.2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38"/>
      <c r="M249" s="38"/>
      <c r="N249" s="38"/>
      <c r="O249" s="38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</row>
    <row r="250" spans="1:37" ht="20.2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38"/>
      <c r="M250" s="38"/>
      <c r="N250" s="38"/>
      <c r="O250" s="38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</row>
    <row r="251" spans="1:37" ht="20.2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38"/>
      <c r="M251" s="38"/>
      <c r="N251" s="38"/>
      <c r="O251" s="38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</row>
    <row r="252" spans="1:37" ht="20.2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38"/>
      <c r="M252" s="38"/>
      <c r="N252" s="38"/>
      <c r="O252" s="38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</row>
    <row r="253" spans="1:37" ht="20.2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38"/>
      <c r="M253" s="38"/>
      <c r="N253" s="38"/>
      <c r="O253" s="38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</row>
    <row r="254" spans="1:37" ht="20.2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38"/>
      <c r="M254" s="38"/>
      <c r="N254" s="38"/>
      <c r="O254" s="38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</row>
    <row r="255" spans="1:37" ht="20.2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38"/>
      <c r="M255" s="38"/>
      <c r="N255" s="38"/>
      <c r="O255" s="38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</row>
    <row r="256" spans="1:37" ht="20.2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38"/>
      <c r="M256" s="38"/>
      <c r="N256" s="38"/>
      <c r="O256" s="38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</row>
    <row r="257" spans="1:37" ht="20.2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38"/>
      <c r="M257" s="38"/>
      <c r="N257" s="38"/>
      <c r="O257" s="38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</row>
    <row r="258" spans="1:37" ht="20.2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38"/>
      <c r="M258" s="38"/>
      <c r="N258" s="38"/>
      <c r="O258" s="38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</row>
    <row r="259" spans="1:37" ht="20.2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38"/>
      <c r="M259" s="38"/>
      <c r="N259" s="38"/>
      <c r="O259" s="38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</row>
    <row r="260" spans="1:37" ht="20.2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38"/>
      <c r="M260" s="38"/>
      <c r="N260" s="38"/>
      <c r="O260" s="38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</row>
    <row r="261" spans="1:37" ht="20.2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38"/>
      <c r="M261" s="38"/>
      <c r="N261" s="38"/>
      <c r="O261" s="38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</row>
    <row r="262" spans="1:37" ht="20.2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38"/>
      <c r="M262" s="38"/>
      <c r="N262" s="38"/>
      <c r="O262" s="38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</row>
    <row r="263" spans="1:37" ht="20.2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38"/>
      <c r="M263" s="38"/>
      <c r="N263" s="38"/>
      <c r="O263" s="38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</row>
    <row r="264" spans="1:37" ht="20.2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38"/>
      <c r="M264" s="38"/>
      <c r="N264" s="38"/>
      <c r="O264" s="38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</row>
    <row r="265" spans="1:37" ht="20.2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38"/>
      <c r="M265" s="38"/>
      <c r="N265" s="38"/>
      <c r="O265" s="38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</row>
    <row r="266" spans="1:37" ht="20.2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38"/>
      <c r="M266" s="38"/>
      <c r="N266" s="38"/>
      <c r="O266" s="38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</row>
    <row r="267" spans="1:37" ht="20.2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38"/>
      <c r="M267" s="38"/>
      <c r="N267" s="38"/>
      <c r="O267" s="38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</row>
    <row r="268" spans="1:37" ht="20.2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38"/>
      <c r="M268" s="38"/>
      <c r="N268" s="38"/>
      <c r="O268" s="38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</row>
    <row r="269" spans="1:37" ht="20.2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38"/>
      <c r="M269" s="38"/>
      <c r="N269" s="38"/>
      <c r="O269" s="38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</row>
    <row r="270" spans="1:37" ht="20.2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38"/>
      <c r="M270" s="38"/>
      <c r="N270" s="38"/>
      <c r="O270" s="38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</row>
    <row r="271" spans="1:37" ht="20.2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38"/>
      <c r="M271" s="38"/>
      <c r="N271" s="38"/>
      <c r="O271" s="38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</row>
    <row r="272" spans="1:37" ht="20.2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38"/>
      <c r="M272" s="38"/>
      <c r="N272" s="38"/>
      <c r="O272" s="38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</row>
    <row r="273" spans="1:37" ht="20.2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38"/>
      <c r="M273" s="38"/>
      <c r="N273" s="38"/>
      <c r="O273" s="38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</row>
    <row r="274" spans="1:37" ht="20.2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38"/>
      <c r="M274" s="38"/>
      <c r="N274" s="38"/>
      <c r="O274" s="38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</row>
    <row r="275" spans="1:37" ht="20.2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38"/>
      <c r="M275" s="38"/>
      <c r="N275" s="38"/>
      <c r="O275" s="38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</row>
    <row r="276" spans="1:37" ht="20.2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38"/>
      <c r="M276" s="38"/>
      <c r="N276" s="38"/>
      <c r="O276" s="38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</row>
    <row r="277" spans="1:37" ht="20.2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38"/>
      <c r="M277" s="38"/>
      <c r="N277" s="38"/>
      <c r="O277" s="38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</row>
    <row r="278" spans="1:37" ht="20.2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38"/>
      <c r="M278" s="38"/>
      <c r="N278" s="38"/>
      <c r="O278" s="38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</row>
    <row r="279" spans="1:37" ht="20.2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38"/>
      <c r="M279" s="38"/>
      <c r="N279" s="38"/>
      <c r="O279" s="38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</row>
    <row r="280" spans="1:37" ht="20.2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38"/>
      <c r="M280" s="38"/>
      <c r="N280" s="38"/>
      <c r="O280" s="38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</row>
    <row r="281" spans="1:37" ht="20.2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38"/>
      <c r="M281" s="38"/>
      <c r="N281" s="38"/>
      <c r="O281" s="38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</row>
    <row r="282" spans="1:37" ht="20.2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38"/>
      <c r="M282" s="38"/>
      <c r="N282" s="38"/>
      <c r="O282" s="38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</row>
    <row r="283" spans="1:37" ht="20.2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38"/>
      <c r="M283" s="38"/>
      <c r="N283" s="38"/>
      <c r="O283" s="38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</row>
    <row r="284" spans="1:37" ht="20.2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38"/>
      <c r="M284" s="38"/>
      <c r="N284" s="38"/>
      <c r="O284" s="38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</row>
    <row r="285" spans="1:37" ht="20.2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38"/>
      <c r="M285" s="38"/>
      <c r="N285" s="38"/>
      <c r="O285" s="38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</row>
    <row r="286" spans="1:37" ht="20.2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38"/>
      <c r="M286" s="38"/>
      <c r="N286" s="38"/>
      <c r="O286" s="38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</row>
    <row r="287" spans="1:37" ht="20.2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38"/>
      <c r="M287" s="38"/>
      <c r="N287" s="38"/>
      <c r="O287" s="38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</row>
    <row r="288" spans="1:37" ht="20.2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38"/>
      <c r="M288" s="38"/>
      <c r="N288" s="38"/>
      <c r="O288" s="38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</row>
    <row r="289" spans="1:37" ht="20.2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38"/>
      <c r="M289" s="38"/>
      <c r="N289" s="38"/>
      <c r="O289" s="38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</row>
    <row r="290" spans="1:37" ht="20.2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38"/>
      <c r="M290" s="38"/>
      <c r="N290" s="38"/>
      <c r="O290" s="38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</row>
    <row r="291" spans="1:37" ht="20.2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38"/>
      <c r="M291" s="38"/>
      <c r="N291" s="38"/>
      <c r="O291" s="38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</row>
    <row r="292" spans="1:37" ht="20.2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38"/>
      <c r="M292" s="38"/>
      <c r="N292" s="38"/>
      <c r="O292" s="38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</row>
    <row r="293" spans="1:37" ht="20.2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38"/>
      <c r="M293" s="38"/>
      <c r="N293" s="38"/>
      <c r="O293" s="38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</row>
    <row r="294" spans="1:37" ht="20.2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38"/>
      <c r="M294" s="38"/>
      <c r="N294" s="38"/>
      <c r="O294" s="38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</row>
    <row r="295" spans="1:37" ht="20.2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38"/>
      <c r="M295" s="38"/>
      <c r="N295" s="38"/>
      <c r="O295" s="38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</row>
    <row r="296" spans="1:37" ht="20.2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38"/>
      <c r="M296" s="38"/>
      <c r="N296" s="38"/>
      <c r="O296" s="38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</row>
    <row r="297" spans="1:37" ht="20.2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38"/>
      <c r="M297" s="38"/>
      <c r="N297" s="38"/>
      <c r="O297" s="38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</row>
    <row r="298" spans="1:37" ht="20.2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38"/>
      <c r="M298" s="38"/>
      <c r="N298" s="38"/>
      <c r="O298" s="38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</row>
    <row r="299" spans="1:37" ht="20.2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38"/>
      <c r="M299" s="38"/>
      <c r="N299" s="38"/>
      <c r="O299" s="38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</row>
    <row r="300" spans="1:37" ht="20.2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38"/>
      <c r="M300" s="38"/>
      <c r="N300" s="38"/>
      <c r="O300" s="38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</row>
    <row r="301" spans="1:37" ht="20.2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38"/>
      <c r="M301" s="38"/>
      <c r="N301" s="38"/>
      <c r="O301" s="38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</row>
    <row r="302" spans="1:37" ht="20.2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38"/>
      <c r="M302" s="38"/>
      <c r="N302" s="38"/>
      <c r="O302" s="38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</row>
    <row r="303" spans="1:37" ht="20.2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38"/>
      <c r="M303" s="38"/>
      <c r="N303" s="38"/>
      <c r="O303" s="38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</row>
    <row r="304" spans="1:37" ht="20.2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38"/>
      <c r="M304" s="38"/>
      <c r="N304" s="38"/>
      <c r="O304" s="38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</row>
    <row r="305" spans="1:37" ht="20.2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38"/>
      <c r="M305" s="38"/>
      <c r="N305" s="38"/>
      <c r="O305" s="38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</row>
    <row r="306" spans="1:37" ht="20.2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38"/>
      <c r="M306" s="38"/>
      <c r="N306" s="38"/>
      <c r="O306" s="38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</row>
    <row r="307" spans="1:37" ht="20.2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38"/>
      <c r="M307" s="38"/>
      <c r="N307" s="38"/>
      <c r="O307" s="38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</row>
    <row r="308" spans="1:37" ht="20.2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38"/>
      <c r="M308" s="38"/>
      <c r="N308" s="38"/>
      <c r="O308" s="38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</row>
    <row r="309" spans="1:37" ht="20.2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38"/>
      <c r="M309" s="38"/>
      <c r="N309" s="38"/>
      <c r="O309" s="38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</row>
    <row r="310" spans="1:37" ht="20.2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38"/>
      <c r="M310" s="38"/>
      <c r="N310" s="38"/>
      <c r="O310" s="38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</row>
    <row r="311" spans="1:37" ht="20.2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38"/>
      <c r="M311" s="38"/>
      <c r="N311" s="38"/>
      <c r="O311" s="38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</row>
    <row r="312" spans="1:37" ht="20.2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38"/>
      <c r="M312" s="38"/>
      <c r="N312" s="38"/>
      <c r="O312" s="38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</row>
    <row r="313" spans="1:37" ht="20.2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38"/>
      <c r="M313" s="38"/>
      <c r="N313" s="38"/>
      <c r="O313" s="38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</row>
    <row r="314" spans="1:37" ht="20.2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38"/>
      <c r="M314" s="38"/>
      <c r="N314" s="38"/>
      <c r="O314" s="38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</row>
    <row r="315" spans="1:37" ht="20.2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38"/>
      <c r="M315" s="38"/>
      <c r="N315" s="38"/>
      <c r="O315" s="38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</row>
    <row r="316" spans="1:37" ht="20.2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38"/>
      <c r="M316" s="38"/>
      <c r="N316" s="38"/>
      <c r="O316" s="38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</row>
    <row r="317" spans="1:37" ht="20.2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38"/>
      <c r="M317" s="38"/>
      <c r="N317" s="38"/>
      <c r="O317" s="38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</row>
    <row r="318" spans="1:37" ht="20.2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38"/>
      <c r="M318" s="38"/>
      <c r="N318" s="38"/>
      <c r="O318" s="38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</row>
    <row r="319" spans="1:37" ht="20.2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38"/>
      <c r="M319" s="38"/>
      <c r="N319" s="38"/>
      <c r="O319" s="38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</row>
    <row r="320" spans="1:37" ht="20.2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38"/>
      <c r="M320" s="38"/>
      <c r="N320" s="38"/>
      <c r="O320" s="38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</row>
    <row r="321" spans="1:37" ht="20.2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38"/>
      <c r="M321" s="38"/>
      <c r="N321" s="38"/>
      <c r="O321" s="38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</row>
    <row r="322" spans="1:37" ht="20.2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38"/>
      <c r="M322" s="38"/>
      <c r="N322" s="38"/>
      <c r="O322" s="38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</row>
    <row r="323" spans="1:37" ht="20.2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38"/>
      <c r="M323" s="38"/>
      <c r="N323" s="38"/>
      <c r="O323" s="38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</row>
    <row r="324" spans="1:37" ht="20.2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38"/>
      <c r="M324" s="38"/>
      <c r="N324" s="38"/>
      <c r="O324" s="38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</row>
    <row r="325" spans="1:37" ht="20.2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38"/>
      <c r="M325" s="38"/>
      <c r="N325" s="38"/>
      <c r="O325" s="38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</row>
    <row r="326" spans="1:37" ht="20.2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38"/>
      <c r="M326" s="38"/>
      <c r="N326" s="38"/>
      <c r="O326" s="38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</row>
    <row r="327" spans="1:37" ht="20.2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38"/>
      <c r="M327" s="38"/>
      <c r="N327" s="38"/>
      <c r="O327" s="38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</row>
    <row r="328" spans="1:37" ht="20.2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38"/>
      <c r="M328" s="38"/>
      <c r="N328" s="38"/>
      <c r="O328" s="38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</row>
    <row r="329" spans="1:37" ht="20.2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38"/>
      <c r="M329" s="38"/>
      <c r="N329" s="38"/>
      <c r="O329" s="38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</row>
    <row r="330" spans="1:37" ht="20.2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38"/>
      <c r="M330" s="38"/>
      <c r="N330" s="38"/>
      <c r="O330" s="38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</row>
    <row r="331" spans="1:37" ht="20.2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38"/>
      <c r="M331" s="38"/>
      <c r="N331" s="38"/>
      <c r="O331" s="38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</row>
    <row r="332" spans="1:37" ht="20.2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38"/>
      <c r="M332" s="38"/>
      <c r="N332" s="38"/>
      <c r="O332" s="38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</row>
    <row r="333" spans="1:37" ht="20.2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38"/>
      <c r="M333" s="38"/>
      <c r="N333" s="38"/>
      <c r="O333" s="38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</row>
    <row r="334" spans="1:37" ht="20.2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38"/>
      <c r="M334" s="38"/>
      <c r="N334" s="38"/>
      <c r="O334" s="38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</row>
    <row r="335" spans="1:37" ht="20.2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38"/>
      <c r="M335" s="38"/>
      <c r="N335" s="38"/>
      <c r="O335" s="38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</row>
    <row r="336" spans="1:37" ht="20.2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38"/>
      <c r="M336" s="38"/>
      <c r="N336" s="38"/>
      <c r="O336" s="38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</row>
    <row r="337" spans="1:37" ht="20.2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38"/>
      <c r="M337" s="38"/>
      <c r="N337" s="38"/>
      <c r="O337" s="38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</row>
    <row r="338" spans="1:37" ht="20.2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38"/>
      <c r="M338" s="38"/>
      <c r="N338" s="38"/>
      <c r="O338" s="38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</row>
    <row r="339" spans="1:37" ht="20.2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38"/>
      <c r="M339" s="38"/>
      <c r="N339" s="38"/>
      <c r="O339" s="38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</row>
    <row r="340" spans="1:37" ht="20.2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38"/>
      <c r="M340" s="38"/>
      <c r="N340" s="38"/>
      <c r="O340" s="38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</row>
    <row r="341" spans="1:37" ht="20.2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38"/>
      <c r="M341" s="38"/>
      <c r="N341" s="38"/>
      <c r="O341" s="38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</row>
    <row r="342" spans="1:37" ht="20.2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38"/>
      <c r="M342" s="38"/>
      <c r="N342" s="38"/>
      <c r="O342" s="38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</row>
    <row r="343" spans="1:37" ht="20.2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38"/>
      <c r="M343" s="38"/>
      <c r="N343" s="38"/>
      <c r="O343" s="38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</row>
    <row r="344" spans="1:37" ht="20.2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38"/>
      <c r="M344" s="38"/>
      <c r="N344" s="38"/>
      <c r="O344" s="38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</row>
    <row r="345" spans="1:37" ht="20.2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38"/>
      <c r="M345" s="38"/>
      <c r="N345" s="38"/>
      <c r="O345" s="38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</row>
    <row r="346" spans="1:37" ht="20.2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38"/>
      <c r="M346" s="38"/>
      <c r="N346" s="38"/>
      <c r="O346" s="38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</row>
    <row r="347" spans="1:37" ht="20.2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38"/>
      <c r="M347" s="38"/>
      <c r="N347" s="38"/>
      <c r="O347" s="38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</row>
    <row r="348" spans="1:37" ht="20.2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38"/>
      <c r="M348" s="38"/>
      <c r="N348" s="38"/>
      <c r="O348" s="38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</row>
    <row r="349" spans="1:37" ht="20.2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38"/>
      <c r="M349" s="38"/>
      <c r="N349" s="38"/>
      <c r="O349" s="38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</row>
    <row r="350" spans="1:37" ht="20.2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38"/>
      <c r="M350" s="38"/>
      <c r="N350" s="38"/>
      <c r="O350" s="38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</row>
    <row r="351" spans="1:37" ht="20.2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38"/>
      <c r="M351" s="38"/>
      <c r="N351" s="38"/>
      <c r="O351" s="38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</row>
    <row r="352" spans="1:37" ht="20.2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38"/>
      <c r="M352" s="38"/>
      <c r="N352" s="38"/>
      <c r="O352" s="38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</row>
    <row r="353" spans="1:37" ht="20.2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38"/>
      <c r="M353" s="38"/>
      <c r="N353" s="38"/>
      <c r="O353" s="38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</row>
    <row r="354" spans="1:37" ht="20.2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38"/>
      <c r="M354" s="38"/>
      <c r="N354" s="38"/>
      <c r="O354" s="38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</row>
    <row r="355" spans="1:37" ht="20.2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38"/>
      <c r="M355" s="38"/>
      <c r="N355" s="38"/>
      <c r="O355" s="38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</row>
    <row r="356" spans="1:37" ht="20.2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38"/>
      <c r="M356" s="38"/>
      <c r="N356" s="38"/>
      <c r="O356" s="38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</row>
    <row r="357" spans="1:37" ht="20.2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38"/>
      <c r="M357" s="38"/>
      <c r="N357" s="38"/>
      <c r="O357" s="38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</row>
    <row r="358" spans="1:37" ht="20.2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38"/>
      <c r="M358" s="38"/>
      <c r="N358" s="38"/>
      <c r="O358" s="38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</row>
    <row r="359" spans="1:37" ht="20.2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38"/>
      <c r="M359" s="38"/>
      <c r="N359" s="38"/>
      <c r="O359" s="38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</row>
    <row r="360" spans="1:37" ht="20.2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38"/>
      <c r="M360" s="38"/>
      <c r="N360" s="38"/>
      <c r="O360" s="38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</row>
    <row r="361" spans="1:37" ht="20.2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38"/>
      <c r="M361" s="38"/>
      <c r="N361" s="38"/>
      <c r="O361" s="38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</row>
    <row r="362" spans="1:37" ht="20.2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38"/>
      <c r="M362" s="38"/>
      <c r="N362" s="38"/>
      <c r="O362" s="38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</row>
    <row r="363" spans="1:37" ht="15.75" customHeight="1"/>
    <row r="364" spans="1:37" ht="15.75" customHeight="1"/>
    <row r="365" spans="1:37" ht="15.75" customHeight="1"/>
    <row r="366" spans="1:37" ht="15.75" customHeight="1"/>
    <row r="367" spans="1:37" ht="15.75" customHeight="1"/>
    <row r="368" spans="1:37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F161" xr:uid="{00000000-0009-0000-0000-000002000000}"/>
  <pageMargins left="0.25" right="0.25" top="0.5" bottom="0.5" header="0" footer="0"/>
  <pageSetup fitToHeight="0" orientation="portrait"/>
  <headerFooter>
    <oddFooter>&amp;Rpage&amp;P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5" customHeight="1"/>
  <cols>
    <col min="1" max="1" width="24.7109375" customWidth="1"/>
    <col min="2" max="2" width="12.28515625" customWidth="1"/>
    <col min="3" max="10" width="18.5703125" hidden="1" customWidth="1"/>
    <col min="11" max="11" width="4.7109375" hidden="1" customWidth="1"/>
    <col min="12" max="15" width="18.28515625" customWidth="1"/>
    <col min="16" max="16" width="12.7109375" customWidth="1"/>
    <col min="17" max="17" width="15.5703125" customWidth="1"/>
    <col min="18" max="18" width="17.5703125" customWidth="1"/>
    <col min="19" max="19" width="19.140625" customWidth="1"/>
    <col min="20" max="20" width="18.85546875" customWidth="1"/>
    <col min="21" max="21" width="15.28515625" customWidth="1"/>
    <col min="22" max="22" width="16.7109375" customWidth="1"/>
    <col min="23" max="23" width="16" customWidth="1"/>
    <col min="24" max="24" width="16.28515625" customWidth="1"/>
    <col min="25" max="25" width="14.7109375" customWidth="1"/>
    <col min="26" max="26" width="37.85546875" customWidth="1"/>
  </cols>
  <sheetData>
    <row r="1" spans="1:26" ht="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/>
      <c r="L1" s="1" t="s">
        <v>10</v>
      </c>
      <c r="M1" s="1" t="s">
        <v>11</v>
      </c>
      <c r="N1" s="1" t="s">
        <v>12</v>
      </c>
      <c r="O1" s="1" t="s">
        <v>13</v>
      </c>
      <c r="P1" s="1" t="s">
        <v>161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162</v>
      </c>
      <c r="Z1" s="5"/>
    </row>
    <row r="2" spans="1:26" ht="20.25" customHeight="1">
      <c r="A2" s="5" t="s">
        <v>26</v>
      </c>
      <c r="B2" s="5" t="s">
        <v>27</v>
      </c>
      <c r="C2" s="8">
        <v>1444792</v>
      </c>
      <c r="D2" s="9">
        <v>8730.6</v>
      </c>
      <c r="E2" s="8">
        <v>289895</v>
      </c>
      <c r="F2" s="9">
        <v>15648.74</v>
      </c>
      <c r="G2" s="8">
        <v>1442620</v>
      </c>
      <c r="H2" s="9">
        <v>8686.25</v>
      </c>
      <c r="I2" s="8">
        <v>286852</v>
      </c>
      <c r="J2" s="9">
        <v>15437.38</v>
      </c>
      <c r="K2" s="10"/>
      <c r="L2" s="11">
        <f t="shared" ref="L2:O2" si="0">SUM(C2+G2)</f>
        <v>2887412</v>
      </c>
      <c r="M2" s="12">
        <f t="shared" si="0"/>
        <v>17416.849999999999</v>
      </c>
      <c r="N2" s="11">
        <f t="shared" si="0"/>
        <v>576747</v>
      </c>
      <c r="O2" s="12">
        <f t="shared" si="0"/>
        <v>31086.12</v>
      </c>
      <c r="P2" s="63">
        <f t="shared" ref="P2:P80" si="1">SUM(M2+O2)</f>
        <v>48502.97</v>
      </c>
      <c r="Q2" s="10">
        <v>3129176</v>
      </c>
      <c r="R2" s="10">
        <v>19371</v>
      </c>
      <c r="S2" s="16">
        <f t="shared" ref="S2:T2" si="2">Q2-L2</f>
        <v>241764</v>
      </c>
      <c r="T2" s="17">
        <f t="shared" si="2"/>
        <v>1954.1500000000015</v>
      </c>
      <c r="U2" s="10">
        <v>701456</v>
      </c>
      <c r="V2" s="10">
        <v>37471.870000000003</v>
      </c>
      <c r="W2" s="16">
        <f t="shared" ref="W2:X2" si="3">U2-N2</f>
        <v>124709</v>
      </c>
      <c r="X2" s="17">
        <f t="shared" si="3"/>
        <v>6385.7500000000036</v>
      </c>
      <c r="Y2" s="17">
        <f t="shared" ref="Y2:Y80" si="4">SUM(T2+X2)</f>
        <v>8339.9000000000051</v>
      </c>
      <c r="Z2" s="10"/>
    </row>
    <row r="3" spans="1:26" ht="20.25" customHeight="1">
      <c r="A3" s="5" t="s">
        <v>26</v>
      </c>
      <c r="B3" s="5" t="s">
        <v>52</v>
      </c>
      <c r="C3" s="8">
        <v>1404477</v>
      </c>
      <c r="D3" s="9">
        <v>7877.72</v>
      </c>
      <c r="E3" s="8">
        <v>289895</v>
      </c>
      <c r="F3" s="9">
        <v>13550.73</v>
      </c>
      <c r="G3" s="8">
        <v>1402306</v>
      </c>
      <c r="H3" s="9">
        <v>7842.24</v>
      </c>
      <c r="I3" s="8">
        <v>286853</v>
      </c>
      <c r="J3" s="9">
        <v>13381.66</v>
      </c>
      <c r="K3" s="10"/>
      <c r="L3" s="11">
        <f t="shared" ref="L3:O3" si="5">SUM(C3+G3)</f>
        <v>2806783</v>
      </c>
      <c r="M3" s="12">
        <f t="shared" si="5"/>
        <v>15719.96</v>
      </c>
      <c r="N3" s="11">
        <f t="shared" si="5"/>
        <v>576748</v>
      </c>
      <c r="O3" s="12">
        <f t="shared" si="5"/>
        <v>26932.39</v>
      </c>
      <c r="P3" s="63">
        <f t="shared" si="1"/>
        <v>42652.35</v>
      </c>
      <c r="Q3" s="10">
        <v>3050871</v>
      </c>
      <c r="R3" s="10">
        <v>17482.150000000001</v>
      </c>
      <c r="S3" s="16">
        <f t="shared" ref="S3:T3" si="6">Q3-L3</f>
        <v>244088</v>
      </c>
      <c r="T3" s="17">
        <f t="shared" si="6"/>
        <v>1762.1900000000023</v>
      </c>
      <c r="U3" s="10">
        <v>701456</v>
      </c>
      <c r="V3" s="10">
        <v>32533.21</v>
      </c>
      <c r="W3" s="16">
        <f t="shared" ref="W3:X3" si="7">U3-N3</f>
        <v>124708</v>
      </c>
      <c r="X3" s="17">
        <f t="shared" si="7"/>
        <v>5600.82</v>
      </c>
      <c r="Y3" s="17">
        <f t="shared" si="4"/>
        <v>7363.010000000002</v>
      </c>
      <c r="Z3" s="10"/>
    </row>
    <row r="4" spans="1:26" ht="20.25" customHeight="1">
      <c r="A4" s="5" t="s">
        <v>26</v>
      </c>
      <c r="B4" s="5" t="s">
        <v>114</v>
      </c>
      <c r="C4" s="8">
        <v>40314</v>
      </c>
      <c r="D4" s="9">
        <v>416.85</v>
      </c>
      <c r="E4" s="8">
        <v>0</v>
      </c>
      <c r="F4" s="9">
        <v>0</v>
      </c>
      <c r="G4" s="8">
        <v>40314</v>
      </c>
      <c r="H4" s="9">
        <v>416.85</v>
      </c>
      <c r="I4" s="8">
        <v>0</v>
      </c>
      <c r="J4" s="9">
        <v>0</v>
      </c>
      <c r="K4" s="10"/>
      <c r="L4" s="11">
        <f t="shared" ref="L4:O4" si="8">SUM(C4+G4)</f>
        <v>80628</v>
      </c>
      <c r="M4" s="12">
        <f t="shared" si="8"/>
        <v>833.7</v>
      </c>
      <c r="N4" s="11">
        <f t="shared" si="8"/>
        <v>0</v>
      </c>
      <c r="O4" s="12">
        <f t="shared" si="8"/>
        <v>0</v>
      </c>
      <c r="P4" s="63">
        <f t="shared" si="1"/>
        <v>833.7</v>
      </c>
      <c r="Q4" s="10">
        <v>78305</v>
      </c>
      <c r="R4" s="10">
        <v>809.66</v>
      </c>
      <c r="S4" s="16">
        <f t="shared" ref="S4:T4" si="9">Q4-L4</f>
        <v>-2323</v>
      </c>
      <c r="T4" s="17">
        <f t="shared" si="9"/>
        <v>-24.040000000000077</v>
      </c>
      <c r="U4" s="10">
        <v>0</v>
      </c>
      <c r="V4" s="10">
        <v>0</v>
      </c>
      <c r="W4" s="16">
        <f t="shared" ref="W4:X4" si="10">U4-N4</f>
        <v>0</v>
      </c>
      <c r="X4" s="17">
        <f t="shared" si="10"/>
        <v>0</v>
      </c>
      <c r="Y4" s="17">
        <f t="shared" si="4"/>
        <v>-24.040000000000077</v>
      </c>
      <c r="Z4" s="10"/>
    </row>
    <row r="5" spans="1:26" ht="20.25" customHeight="1">
      <c r="A5" s="5" t="s">
        <v>29</v>
      </c>
      <c r="B5" s="5" t="s">
        <v>27</v>
      </c>
      <c r="C5" s="8">
        <v>536002</v>
      </c>
      <c r="D5" s="9">
        <v>2660.28</v>
      </c>
      <c r="E5" s="8">
        <v>91222</v>
      </c>
      <c r="F5" s="9">
        <v>4365.3999999999996</v>
      </c>
      <c r="G5" s="8">
        <v>536002</v>
      </c>
      <c r="H5" s="9">
        <v>2660.28</v>
      </c>
      <c r="I5" s="8">
        <v>91222</v>
      </c>
      <c r="J5" s="9">
        <v>4365.3999999999996</v>
      </c>
      <c r="K5" s="10"/>
      <c r="L5" s="11">
        <f t="shared" ref="L5:O5" si="11">SUM(C5+G5)</f>
        <v>1072004</v>
      </c>
      <c r="M5" s="12">
        <f t="shared" si="11"/>
        <v>5320.56</v>
      </c>
      <c r="N5" s="11">
        <f t="shared" si="11"/>
        <v>182444</v>
      </c>
      <c r="O5" s="12">
        <f t="shared" si="11"/>
        <v>8730.7999999999993</v>
      </c>
      <c r="P5" s="63">
        <f t="shared" si="1"/>
        <v>14051.36</v>
      </c>
      <c r="Q5" s="10">
        <v>1039174</v>
      </c>
      <c r="R5" s="10">
        <v>5389.08</v>
      </c>
      <c r="S5" s="16">
        <f t="shared" ref="S5:T5" si="12">Q5-L5</f>
        <v>-32830</v>
      </c>
      <c r="T5" s="17">
        <f t="shared" si="12"/>
        <v>68.519999999999527</v>
      </c>
      <c r="U5" s="10">
        <v>160475</v>
      </c>
      <c r="V5" s="10">
        <v>7372.93</v>
      </c>
      <c r="W5" s="16">
        <f t="shared" ref="W5:X5" si="13">U5-N5</f>
        <v>-21969</v>
      </c>
      <c r="X5" s="17">
        <f t="shared" si="13"/>
        <v>-1357.869999999999</v>
      </c>
      <c r="Y5" s="17">
        <f t="shared" si="4"/>
        <v>-1289.3499999999995</v>
      </c>
      <c r="Z5" s="10"/>
    </row>
    <row r="6" spans="1:26" ht="20.25" customHeight="1">
      <c r="A6" s="5" t="s">
        <v>29</v>
      </c>
      <c r="B6" s="5" t="s">
        <v>32</v>
      </c>
      <c r="C6" s="8">
        <v>411851</v>
      </c>
      <c r="D6" s="9">
        <v>1704.61</v>
      </c>
      <c r="E6" s="8">
        <v>67716</v>
      </c>
      <c r="F6" s="9">
        <v>3250.07</v>
      </c>
      <c r="G6" s="8">
        <v>411851</v>
      </c>
      <c r="H6" s="9">
        <v>1704.61</v>
      </c>
      <c r="I6" s="8">
        <v>67716</v>
      </c>
      <c r="J6" s="9">
        <v>3250.07</v>
      </c>
      <c r="K6" s="10"/>
      <c r="L6" s="11">
        <f t="shared" ref="L6:O6" si="14">SUM(C6+G6)</f>
        <v>823702</v>
      </c>
      <c r="M6" s="12">
        <f t="shared" si="14"/>
        <v>3409.22</v>
      </c>
      <c r="N6" s="11">
        <f t="shared" si="14"/>
        <v>135432</v>
      </c>
      <c r="O6" s="12">
        <f t="shared" si="14"/>
        <v>6500.14</v>
      </c>
      <c r="P6" s="63">
        <f t="shared" si="1"/>
        <v>9909.36</v>
      </c>
      <c r="Q6" s="10">
        <v>812054</v>
      </c>
      <c r="R6" s="10">
        <v>3598.4</v>
      </c>
      <c r="S6" s="16">
        <f t="shared" ref="S6:T6" si="15">Q6-L6</f>
        <v>-11648</v>
      </c>
      <c r="T6" s="17">
        <f t="shared" si="15"/>
        <v>189.18000000000029</v>
      </c>
      <c r="U6" s="10">
        <v>107076</v>
      </c>
      <c r="V6" s="10">
        <v>5106.45</v>
      </c>
      <c r="W6" s="16">
        <f t="shared" ref="W6:X6" si="16">U6-N6</f>
        <v>-28356</v>
      </c>
      <c r="X6" s="17">
        <f t="shared" si="16"/>
        <v>-1393.6900000000005</v>
      </c>
      <c r="Y6" s="17">
        <f t="shared" si="4"/>
        <v>-1204.5100000000002</v>
      </c>
      <c r="Z6" s="10"/>
    </row>
    <row r="7" spans="1:26" ht="20.25" customHeight="1">
      <c r="A7" s="5" t="s">
        <v>29</v>
      </c>
      <c r="B7" s="5" t="s">
        <v>34</v>
      </c>
      <c r="C7" s="8">
        <v>124152</v>
      </c>
      <c r="D7" s="9">
        <v>856.19</v>
      </c>
      <c r="E7" s="8">
        <v>23506</v>
      </c>
      <c r="F7" s="9">
        <v>678.89</v>
      </c>
      <c r="G7" s="8">
        <v>124152</v>
      </c>
      <c r="H7" s="9">
        <v>856.19</v>
      </c>
      <c r="I7" s="8">
        <v>23506</v>
      </c>
      <c r="J7" s="9">
        <v>678.89</v>
      </c>
      <c r="K7" s="10"/>
      <c r="L7" s="11">
        <f t="shared" ref="L7:O7" si="17">SUM(C7+G7)</f>
        <v>248304</v>
      </c>
      <c r="M7" s="12">
        <f t="shared" si="17"/>
        <v>1712.38</v>
      </c>
      <c r="N7" s="11">
        <f t="shared" si="17"/>
        <v>47012</v>
      </c>
      <c r="O7" s="12">
        <f t="shared" si="17"/>
        <v>1357.78</v>
      </c>
      <c r="P7" s="63">
        <f t="shared" si="1"/>
        <v>3070.16</v>
      </c>
      <c r="Q7" s="10">
        <v>227120</v>
      </c>
      <c r="R7" s="10">
        <v>1543.91</v>
      </c>
      <c r="S7" s="16">
        <f t="shared" ref="S7:T7" si="18">Q7-L7</f>
        <v>-21184</v>
      </c>
      <c r="T7" s="17">
        <f t="shared" si="18"/>
        <v>-168.47000000000003</v>
      </c>
      <c r="U7" s="10">
        <v>53399</v>
      </c>
      <c r="V7" s="10">
        <v>1527.28</v>
      </c>
      <c r="W7" s="16">
        <f t="shared" ref="W7:X7" si="19">U7-N7</f>
        <v>6387</v>
      </c>
      <c r="X7" s="17">
        <f t="shared" si="19"/>
        <v>169.5</v>
      </c>
      <c r="Y7" s="17">
        <f t="shared" si="4"/>
        <v>1.0299999999999727</v>
      </c>
      <c r="Z7" s="10"/>
    </row>
    <row r="8" spans="1:26" ht="20.25" customHeight="1">
      <c r="A8" s="5" t="s">
        <v>122</v>
      </c>
      <c r="B8" s="5" t="s">
        <v>27</v>
      </c>
      <c r="C8" s="8">
        <v>3107730</v>
      </c>
      <c r="D8" s="9">
        <v>11259.08</v>
      </c>
      <c r="E8" s="8">
        <v>71732</v>
      </c>
      <c r="F8" s="9">
        <v>3588.04</v>
      </c>
      <c r="G8" s="8">
        <v>3107730</v>
      </c>
      <c r="H8" s="9">
        <v>11259.08</v>
      </c>
      <c r="I8" s="8">
        <v>71732</v>
      </c>
      <c r="J8" s="9">
        <v>3588.04</v>
      </c>
      <c r="K8" s="10"/>
      <c r="L8" s="11">
        <f t="shared" ref="L8:O8" si="20">SUM(C8+G8)</f>
        <v>6215460</v>
      </c>
      <c r="M8" s="12">
        <f t="shared" si="20"/>
        <v>22518.16</v>
      </c>
      <c r="N8" s="11">
        <f t="shared" si="20"/>
        <v>143464</v>
      </c>
      <c r="O8" s="12">
        <f t="shared" si="20"/>
        <v>7176.08</v>
      </c>
      <c r="P8" s="63">
        <f t="shared" si="1"/>
        <v>29694.239999999998</v>
      </c>
      <c r="Q8" s="10">
        <v>6081326</v>
      </c>
      <c r="R8" s="10">
        <v>22020.33</v>
      </c>
      <c r="S8" s="16">
        <f t="shared" ref="S8:T8" si="21">Q8-L8</f>
        <v>-134134</v>
      </c>
      <c r="T8" s="17">
        <f t="shared" si="21"/>
        <v>-497.82999999999811</v>
      </c>
      <c r="U8" s="10">
        <v>208478</v>
      </c>
      <c r="V8" s="10">
        <v>10223.57</v>
      </c>
      <c r="W8" s="16">
        <f t="shared" ref="W8:X8" si="22">U8-N8</f>
        <v>65014</v>
      </c>
      <c r="X8" s="17">
        <f t="shared" si="22"/>
        <v>3047.49</v>
      </c>
      <c r="Y8" s="17">
        <f t="shared" si="4"/>
        <v>2549.6600000000017</v>
      </c>
      <c r="Z8" s="10"/>
    </row>
    <row r="9" spans="1:26" ht="20.25" customHeight="1">
      <c r="A9" s="5" t="s">
        <v>122</v>
      </c>
      <c r="B9" s="5" t="s">
        <v>32</v>
      </c>
      <c r="C9" s="8">
        <v>3095610</v>
      </c>
      <c r="D9" s="9">
        <v>11206.11</v>
      </c>
      <c r="E9" s="8">
        <v>55535</v>
      </c>
      <c r="F9" s="9">
        <v>2412.44</v>
      </c>
      <c r="G9" s="8">
        <v>3095610</v>
      </c>
      <c r="H9" s="9">
        <v>11206.11</v>
      </c>
      <c r="I9" s="8">
        <v>55535</v>
      </c>
      <c r="J9" s="9">
        <v>2412.44</v>
      </c>
      <c r="K9" s="10"/>
      <c r="L9" s="11">
        <f t="shared" ref="L9:O9" si="23">SUM(C9+G9)</f>
        <v>6191220</v>
      </c>
      <c r="M9" s="12">
        <f t="shared" si="23"/>
        <v>22412.22</v>
      </c>
      <c r="N9" s="11">
        <f t="shared" si="23"/>
        <v>111070</v>
      </c>
      <c r="O9" s="12">
        <f t="shared" si="23"/>
        <v>4824.88</v>
      </c>
      <c r="P9" s="63">
        <f t="shared" si="1"/>
        <v>27237.100000000002</v>
      </c>
      <c r="Q9" s="10">
        <v>6073448</v>
      </c>
      <c r="R9" s="10">
        <v>21985.9</v>
      </c>
      <c r="S9" s="16">
        <f t="shared" ref="S9:T9" si="24">Q9-L9</f>
        <v>-117772</v>
      </c>
      <c r="T9" s="17">
        <f t="shared" si="24"/>
        <v>-426.31999999999971</v>
      </c>
      <c r="U9" s="10">
        <v>187051</v>
      </c>
      <c r="V9" s="10">
        <v>8125.5</v>
      </c>
      <c r="W9" s="16">
        <f t="shared" ref="W9:X9" si="25">U9-N9</f>
        <v>75981</v>
      </c>
      <c r="X9" s="17">
        <f t="shared" si="25"/>
        <v>3300.62</v>
      </c>
      <c r="Y9" s="17">
        <f t="shared" si="4"/>
        <v>2874.3</v>
      </c>
      <c r="Z9" s="10"/>
    </row>
    <row r="10" spans="1:26" ht="20.25" customHeight="1">
      <c r="A10" s="5" t="s">
        <v>122</v>
      </c>
      <c r="B10" s="5" t="s">
        <v>35</v>
      </c>
      <c r="C10" s="8">
        <v>12120</v>
      </c>
      <c r="D10" s="9">
        <v>52.97</v>
      </c>
      <c r="E10" s="8">
        <v>16198</v>
      </c>
      <c r="F10" s="9">
        <v>819.92</v>
      </c>
      <c r="G10" s="8">
        <v>12120</v>
      </c>
      <c r="H10" s="9">
        <v>52.97</v>
      </c>
      <c r="I10" s="8">
        <v>16198</v>
      </c>
      <c r="J10" s="9">
        <v>819.92</v>
      </c>
      <c r="K10" s="10"/>
      <c r="L10" s="11">
        <f t="shared" ref="L10:O10" si="26">SUM(C10+G10)</f>
        <v>24240</v>
      </c>
      <c r="M10" s="12">
        <f t="shared" si="26"/>
        <v>105.94</v>
      </c>
      <c r="N10" s="11">
        <f t="shared" si="26"/>
        <v>32396</v>
      </c>
      <c r="O10" s="12">
        <f t="shared" si="26"/>
        <v>1639.84</v>
      </c>
      <c r="P10" s="63">
        <f t="shared" si="1"/>
        <v>1745.78</v>
      </c>
      <c r="Q10" s="10">
        <v>7878</v>
      </c>
      <c r="R10" s="10">
        <v>34.43</v>
      </c>
      <c r="S10" s="16">
        <f t="shared" ref="S10:T10" si="27">Q10-L10</f>
        <v>-16362</v>
      </c>
      <c r="T10" s="17">
        <f t="shared" si="27"/>
        <v>-71.509999999999991</v>
      </c>
      <c r="U10" s="10">
        <v>21427</v>
      </c>
      <c r="V10" s="10">
        <v>1084.6300000000001</v>
      </c>
      <c r="W10" s="16">
        <f t="shared" ref="W10:X10" si="28">U10-N10</f>
        <v>-10969</v>
      </c>
      <c r="X10" s="17">
        <f t="shared" si="28"/>
        <v>-555.20999999999981</v>
      </c>
      <c r="Y10" s="17">
        <f t="shared" si="4"/>
        <v>-626.7199999999998</v>
      </c>
      <c r="Z10" s="10"/>
    </row>
    <row r="11" spans="1:26" ht="20.25" customHeight="1">
      <c r="A11" s="5" t="s">
        <v>33</v>
      </c>
      <c r="B11" s="5" t="s">
        <v>27</v>
      </c>
      <c r="C11" s="8">
        <v>493453</v>
      </c>
      <c r="D11" s="9">
        <v>2761.27</v>
      </c>
      <c r="E11" s="8">
        <v>111298</v>
      </c>
      <c r="F11" s="9">
        <v>6000.94</v>
      </c>
      <c r="G11" s="8">
        <v>493453</v>
      </c>
      <c r="H11" s="9">
        <v>2761.27</v>
      </c>
      <c r="I11" s="8">
        <v>111298</v>
      </c>
      <c r="J11" s="9">
        <v>6000.94</v>
      </c>
      <c r="K11" s="10"/>
      <c r="L11" s="11">
        <f t="shared" ref="L11:O11" si="29">SUM(C11+G11)</f>
        <v>986906</v>
      </c>
      <c r="M11" s="12">
        <f t="shared" si="29"/>
        <v>5522.54</v>
      </c>
      <c r="N11" s="11">
        <f t="shared" si="29"/>
        <v>222596</v>
      </c>
      <c r="O11" s="12">
        <f t="shared" si="29"/>
        <v>12001.88</v>
      </c>
      <c r="P11" s="63">
        <f t="shared" si="1"/>
        <v>17524.419999999998</v>
      </c>
      <c r="Q11" s="10">
        <v>958306</v>
      </c>
      <c r="R11" s="10">
        <v>5474.05</v>
      </c>
      <c r="S11" s="16">
        <f t="shared" ref="S11:T11" si="30">Q11-L11</f>
        <v>-28600</v>
      </c>
      <c r="T11" s="17">
        <f t="shared" si="30"/>
        <v>-48.489999999999782</v>
      </c>
      <c r="U11" s="10">
        <v>218717</v>
      </c>
      <c r="V11" s="10">
        <v>11786.58</v>
      </c>
      <c r="W11" s="16">
        <f t="shared" ref="W11:X11" si="31">U11-N11</f>
        <v>-3879</v>
      </c>
      <c r="X11" s="17">
        <f t="shared" si="31"/>
        <v>-215.29999999999927</v>
      </c>
      <c r="Y11" s="17">
        <f t="shared" si="4"/>
        <v>-263.78999999999905</v>
      </c>
      <c r="Z11" s="10"/>
    </row>
    <row r="12" spans="1:26" ht="20.25" customHeight="1">
      <c r="A12" s="5" t="s">
        <v>33</v>
      </c>
      <c r="B12" s="5" t="s">
        <v>34</v>
      </c>
      <c r="C12" s="8">
        <v>79324</v>
      </c>
      <c r="D12" s="9">
        <v>909.85</v>
      </c>
      <c r="E12" s="8">
        <v>2815</v>
      </c>
      <c r="F12" s="9">
        <v>355.49</v>
      </c>
      <c r="G12" s="8">
        <v>79324</v>
      </c>
      <c r="H12" s="9">
        <v>909.85</v>
      </c>
      <c r="I12" s="8">
        <v>2815</v>
      </c>
      <c r="J12" s="9">
        <v>355.49</v>
      </c>
      <c r="K12" s="10"/>
      <c r="L12" s="11">
        <f t="shared" ref="L12:O12" si="32">SUM(C12+G12)</f>
        <v>158648</v>
      </c>
      <c r="M12" s="12">
        <f t="shared" si="32"/>
        <v>1819.7</v>
      </c>
      <c r="N12" s="11">
        <f t="shared" si="32"/>
        <v>5630</v>
      </c>
      <c r="O12" s="12">
        <f t="shared" si="32"/>
        <v>710.98</v>
      </c>
      <c r="P12" s="63">
        <f t="shared" si="1"/>
        <v>2530.6800000000003</v>
      </c>
      <c r="Q12" s="10">
        <v>162845</v>
      </c>
      <c r="R12" s="10">
        <v>1867.84</v>
      </c>
      <c r="S12" s="16">
        <f t="shared" ref="S12:T12" si="33">Q12-L12</f>
        <v>4197</v>
      </c>
      <c r="T12" s="17">
        <f t="shared" si="33"/>
        <v>48.139999999999873</v>
      </c>
      <c r="U12" s="10">
        <v>5464</v>
      </c>
      <c r="V12" s="10">
        <v>689.89</v>
      </c>
      <c r="W12" s="16">
        <f t="shared" ref="W12:X12" si="34">U12-N12</f>
        <v>-166</v>
      </c>
      <c r="X12" s="17">
        <f t="shared" si="34"/>
        <v>-21.090000000000032</v>
      </c>
      <c r="Y12" s="17">
        <f t="shared" si="4"/>
        <v>27.049999999999841</v>
      </c>
      <c r="Z12" s="10"/>
    </row>
    <row r="13" spans="1:26" ht="20.25" customHeight="1">
      <c r="A13" s="5" t="s">
        <v>33</v>
      </c>
      <c r="B13" s="5" t="s">
        <v>35</v>
      </c>
      <c r="C13" s="8">
        <v>414129</v>
      </c>
      <c r="D13" s="9">
        <v>1662.38</v>
      </c>
      <c r="E13" s="8">
        <v>108483</v>
      </c>
      <c r="F13" s="9">
        <v>5048.78</v>
      </c>
      <c r="G13" s="8">
        <v>414129</v>
      </c>
      <c r="H13" s="9">
        <v>1662.38</v>
      </c>
      <c r="I13" s="8">
        <v>108483</v>
      </c>
      <c r="J13" s="9">
        <v>5048.78</v>
      </c>
      <c r="K13" s="10"/>
      <c r="L13" s="11">
        <f t="shared" ref="L13:O13" si="35">SUM(C13+G13)</f>
        <v>828258</v>
      </c>
      <c r="M13" s="12">
        <f t="shared" si="35"/>
        <v>3324.76</v>
      </c>
      <c r="N13" s="11">
        <f t="shared" si="35"/>
        <v>216966</v>
      </c>
      <c r="O13" s="12">
        <f t="shared" si="35"/>
        <v>10097.56</v>
      </c>
      <c r="P13" s="63">
        <f t="shared" si="1"/>
        <v>13422.32</v>
      </c>
      <c r="Q13" s="10">
        <v>795461</v>
      </c>
      <c r="R13" s="10">
        <v>3221.15</v>
      </c>
      <c r="S13" s="16">
        <f t="shared" ref="S13:T13" si="36">Q13-L13</f>
        <v>-32797</v>
      </c>
      <c r="T13" s="17">
        <f t="shared" si="36"/>
        <v>-103.61000000000013</v>
      </c>
      <c r="U13" s="10">
        <v>213253</v>
      </c>
      <c r="V13" s="10">
        <v>9924.7900000000009</v>
      </c>
      <c r="W13" s="16">
        <f t="shared" ref="W13:X13" si="37">U13-N13</f>
        <v>-3713</v>
      </c>
      <c r="X13" s="17">
        <f t="shared" si="37"/>
        <v>-172.76999999999862</v>
      </c>
      <c r="Y13" s="17">
        <f t="shared" si="4"/>
        <v>-276.37999999999874</v>
      </c>
      <c r="Z13" s="10"/>
    </row>
    <row r="14" spans="1:26" ht="20.25" customHeight="1">
      <c r="A14" s="5" t="s">
        <v>36</v>
      </c>
      <c r="B14" s="5" t="s">
        <v>27</v>
      </c>
      <c r="C14" s="8">
        <v>113723</v>
      </c>
      <c r="D14" s="9">
        <v>376.42</v>
      </c>
      <c r="E14" s="8">
        <v>57908</v>
      </c>
      <c r="F14" s="9">
        <v>2991.53</v>
      </c>
      <c r="G14" s="8">
        <v>113723</v>
      </c>
      <c r="H14" s="9">
        <v>376.42</v>
      </c>
      <c r="I14" s="8">
        <v>57908</v>
      </c>
      <c r="J14" s="9">
        <v>2991.53</v>
      </c>
      <c r="K14" s="10"/>
      <c r="L14" s="11">
        <f t="shared" ref="L14:O14" si="38">SUM(C14+G14)</f>
        <v>227446</v>
      </c>
      <c r="M14" s="12">
        <f t="shared" si="38"/>
        <v>752.84</v>
      </c>
      <c r="N14" s="11">
        <f t="shared" si="38"/>
        <v>115816</v>
      </c>
      <c r="O14" s="12">
        <f t="shared" si="38"/>
        <v>5983.06</v>
      </c>
      <c r="P14" s="63">
        <f t="shared" si="1"/>
        <v>6735.9000000000005</v>
      </c>
      <c r="Q14" s="10">
        <v>165464</v>
      </c>
      <c r="R14" s="10">
        <v>547.69000000000005</v>
      </c>
      <c r="S14" s="16">
        <f t="shared" ref="S14:T14" si="39">Q14-L14</f>
        <v>-61982</v>
      </c>
      <c r="T14" s="17">
        <f t="shared" si="39"/>
        <v>-205.14999999999998</v>
      </c>
      <c r="U14" s="10">
        <v>67005</v>
      </c>
      <c r="V14" s="10">
        <v>3461.47</v>
      </c>
      <c r="W14" s="16">
        <f t="shared" ref="W14:X14" si="40">U14-N14</f>
        <v>-48811</v>
      </c>
      <c r="X14" s="17">
        <f t="shared" si="40"/>
        <v>-2521.5900000000006</v>
      </c>
      <c r="Y14" s="17">
        <f t="shared" si="4"/>
        <v>-2726.7400000000007</v>
      </c>
      <c r="Z14" s="10"/>
    </row>
    <row r="15" spans="1:26" ht="20.25" customHeight="1">
      <c r="A15" s="5" t="s">
        <v>36</v>
      </c>
      <c r="B15" s="5" t="s">
        <v>35</v>
      </c>
      <c r="C15" s="8">
        <v>113723</v>
      </c>
      <c r="D15" s="9">
        <v>376.42</v>
      </c>
      <c r="E15" s="8">
        <v>57908</v>
      </c>
      <c r="F15" s="9">
        <v>2695.04</v>
      </c>
      <c r="G15" s="8">
        <v>113723</v>
      </c>
      <c r="H15" s="9">
        <v>376.42</v>
      </c>
      <c r="I15" s="8">
        <v>57908</v>
      </c>
      <c r="J15" s="9">
        <v>2695.04</v>
      </c>
      <c r="K15" s="10"/>
      <c r="L15" s="11">
        <f t="shared" ref="L15:O15" si="41">SUM(C15+G15)</f>
        <v>227446</v>
      </c>
      <c r="M15" s="12">
        <f t="shared" si="41"/>
        <v>752.84</v>
      </c>
      <c r="N15" s="11">
        <f t="shared" si="41"/>
        <v>115816</v>
      </c>
      <c r="O15" s="12">
        <f t="shared" si="41"/>
        <v>5390.08</v>
      </c>
      <c r="P15" s="63">
        <f t="shared" si="1"/>
        <v>6142.92</v>
      </c>
      <c r="Q15" s="10">
        <v>165464</v>
      </c>
      <c r="R15" s="10">
        <v>547.69000000000005</v>
      </c>
      <c r="S15" s="16">
        <f t="shared" ref="S15:T15" si="42">Q15-L15</f>
        <v>-61982</v>
      </c>
      <c r="T15" s="17">
        <f t="shared" si="42"/>
        <v>-205.14999999999998</v>
      </c>
      <c r="U15" s="10">
        <v>67005</v>
      </c>
      <c r="V15" s="10">
        <v>3118.41</v>
      </c>
      <c r="W15" s="16">
        <f t="shared" ref="W15:X15" si="43">U15-N15</f>
        <v>-48811</v>
      </c>
      <c r="X15" s="17">
        <f t="shared" si="43"/>
        <v>-2271.67</v>
      </c>
      <c r="Y15" s="17">
        <f t="shared" si="4"/>
        <v>-2476.8200000000002</v>
      </c>
      <c r="Z15" s="10"/>
    </row>
    <row r="16" spans="1:26" ht="20.25" customHeight="1">
      <c r="A16" s="64" t="s">
        <v>198</v>
      </c>
      <c r="B16" s="64" t="s">
        <v>27</v>
      </c>
      <c r="C16" s="65">
        <v>12145</v>
      </c>
      <c r="D16" s="66">
        <v>70.709999999999994</v>
      </c>
      <c r="E16" s="65">
        <v>3454</v>
      </c>
      <c r="F16" s="66">
        <v>214.25</v>
      </c>
      <c r="G16" s="65">
        <v>0</v>
      </c>
      <c r="H16" s="66">
        <v>0</v>
      </c>
      <c r="I16" s="65">
        <v>0</v>
      </c>
      <c r="J16" s="66">
        <v>0</v>
      </c>
      <c r="K16" s="67"/>
      <c r="L16" s="65">
        <f t="shared" ref="L16:O16" si="44">SUM(C16+G16)</f>
        <v>12145</v>
      </c>
      <c r="M16" s="66">
        <f t="shared" si="44"/>
        <v>70.709999999999994</v>
      </c>
      <c r="N16" s="65">
        <f t="shared" si="44"/>
        <v>3454</v>
      </c>
      <c r="O16" s="66">
        <f t="shared" si="44"/>
        <v>214.25</v>
      </c>
      <c r="P16" s="68">
        <f t="shared" si="1"/>
        <v>284.95999999999998</v>
      </c>
      <c r="Q16" s="67">
        <v>19491</v>
      </c>
      <c r="R16" s="67">
        <v>106.72</v>
      </c>
      <c r="S16" s="69">
        <f t="shared" ref="S16:T16" si="45">Q16-L16</f>
        <v>7346</v>
      </c>
      <c r="T16" s="70">
        <f t="shared" si="45"/>
        <v>36.010000000000005</v>
      </c>
      <c r="U16" s="67">
        <v>3758</v>
      </c>
      <c r="V16" s="67">
        <v>233.11</v>
      </c>
      <c r="W16" s="69">
        <f t="shared" ref="W16:X16" si="46">U16-N16</f>
        <v>304</v>
      </c>
      <c r="X16" s="70">
        <f t="shared" si="46"/>
        <v>18.860000000000014</v>
      </c>
      <c r="Y16" s="70">
        <f t="shared" si="4"/>
        <v>54.870000000000019</v>
      </c>
      <c r="Z16" s="67"/>
    </row>
    <row r="17" spans="1:26" ht="20.25" customHeight="1">
      <c r="A17" s="64" t="s">
        <v>198</v>
      </c>
      <c r="B17" s="64" t="s">
        <v>32</v>
      </c>
      <c r="C17" s="65">
        <v>12145</v>
      </c>
      <c r="D17" s="66">
        <v>53.98</v>
      </c>
      <c r="E17" s="65">
        <v>3454</v>
      </c>
      <c r="F17" s="66">
        <v>163.96</v>
      </c>
      <c r="G17" s="65">
        <v>0</v>
      </c>
      <c r="H17" s="66">
        <v>0</v>
      </c>
      <c r="I17" s="65">
        <v>0</v>
      </c>
      <c r="J17" s="66">
        <v>0</v>
      </c>
      <c r="K17" s="67"/>
      <c r="L17" s="65">
        <f t="shared" ref="L17:O17" si="47">SUM(C17+G17)</f>
        <v>12145</v>
      </c>
      <c r="M17" s="66">
        <f t="shared" si="47"/>
        <v>53.98</v>
      </c>
      <c r="N17" s="65">
        <f t="shared" si="47"/>
        <v>3454</v>
      </c>
      <c r="O17" s="66">
        <f t="shared" si="47"/>
        <v>163.96</v>
      </c>
      <c r="P17" s="68">
        <f t="shared" si="1"/>
        <v>217.94</v>
      </c>
      <c r="Q17" s="67">
        <v>19491</v>
      </c>
      <c r="R17" s="67">
        <v>83.27</v>
      </c>
      <c r="S17" s="69">
        <f t="shared" ref="S17:T17" si="48">Q17-L17</f>
        <v>7346</v>
      </c>
      <c r="T17" s="70">
        <f t="shared" si="48"/>
        <v>29.29</v>
      </c>
      <c r="U17" s="67">
        <v>3758</v>
      </c>
      <c r="V17" s="67">
        <v>178.39</v>
      </c>
      <c r="W17" s="69">
        <f t="shared" ref="W17:X17" si="49">U17-N17</f>
        <v>304</v>
      </c>
      <c r="X17" s="70">
        <f t="shared" si="49"/>
        <v>14.429999999999978</v>
      </c>
      <c r="Y17" s="70">
        <f t="shared" si="4"/>
        <v>43.719999999999978</v>
      </c>
      <c r="Z17" s="67"/>
    </row>
    <row r="18" spans="1:26" ht="20.25" customHeight="1">
      <c r="A18" s="5" t="s">
        <v>124</v>
      </c>
      <c r="B18" s="5" t="s">
        <v>27</v>
      </c>
      <c r="C18" s="8">
        <v>237575</v>
      </c>
      <c r="D18" s="9">
        <v>1193.01</v>
      </c>
      <c r="E18" s="8">
        <v>4920</v>
      </c>
      <c r="F18" s="9">
        <v>462.77</v>
      </c>
      <c r="G18" s="8">
        <v>237575</v>
      </c>
      <c r="H18" s="9">
        <v>1193.01</v>
      </c>
      <c r="I18" s="8">
        <v>4920</v>
      </c>
      <c r="J18" s="9">
        <v>462.77</v>
      </c>
      <c r="K18" s="10"/>
      <c r="L18" s="11">
        <f t="shared" ref="L18:O18" si="50">SUM(C18+G18)</f>
        <v>475150</v>
      </c>
      <c r="M18" s="12">
        <f t="shared" si="50"/>
        <v>2386.02</v>
      </c>
      <c r="N18" s="11">
        <f t="shared" si="50"/>
        <v>9840</v>
      </c>
      <c r="O18" s="12">
        <f t="shared" si="50"/>
        <v>925.54</v>
      </c>
      <c r="P18" s="63">
        <f t="shared" si="1"/>
        <v>3311.56</v>
      </c>
      <c r="Q18" s="10">
        <v>516189</v>
      </c>
      <c r="R18" s="10">
        <v>2400.29</v>
      </c>
      <c r="S18" s="16">
        <f t="shared" ref="S18:T18" si="51">Q18-L18</f>
        <v>41039</v>
      </c>
      <c r="T18" s="17">
        <f t="shared" si="51"/>
        <v>14.269999999999982</v>
      </c>
      <c r="U18" s="10">
        <v>12588</v>
      </c>
      <c r="V18" s="10">
        <v>1039.78</v>
      </c>
      <c r="W18" s="16">
        <f t="shared" ref="W18:X18" si="52">U18-N18</f>
        <v>2748</v>
      </c>
      <c r="X18" s="17">
        <f t="shared" si="52"/>
        <v>114.24000000000001</v>
      </c>
      <c r="Y18" s="17">
        <f t="shared" si="4"/>
        <v>128.51</v>
      </c>
      <c r="Z18" s="10"/>
    </row>
    <row r="19" spans="1:26" ht="20.25" customHeight="1">
      <c r="A19" s="5" t="s">
        <v>124</v>
      </c>
      <c r="B19" s="5" t="s">
        <v>34</v>
      </c>
      <c r="C19" s="8">
        <v>42849</v>
      </c>
      <c r="D19" s="9">
        <v>491.47</v>
      </c>
      <c r="E19" s="8">
        <v>2337</v>
      </c>
      <c r="F19" s="9">
        <v>295.07</v>
      </c>
      <c r="G19" s="8">
        <v>42848</v>
      </c>
      <c r="H19" s="9">
        <v>491.47</v>
      </c>
      <c r="I19" s="8">
        <v>2337</v>
      </c>
      <c r="J19" s="9">
        <v>295.07</v>
      </c>
      <c r="K19" s="10"/>
      <c r="L19" s="11">
        <f t="shared" ref="L19:O19" si="53">SUM(C19+G19)</f>
        <v>85697</v>
      </c>
      <c r="M19" s="12">
        <f t="shared" si="53"/>
        <v>982.94</v>
      </c>
      <c r="N19" s="11">
        <f t="shared" si="53"/>
        <v>4674</v>
      </c>
      <c r="O19" s="12">
        <f t="shared" si="53"/>
        <v>590.14</v>
      </c>
      <c r="P19" s="63">
        <f t="shared" si="1"/>
        <v>1573.08</v>
      </c>
      <c r="Q19" s="10">
        <v>72889</v>
      </c>
      <c r="R19" s="10">
        <v>836.04</v>
      </c>
      <c r="S19" s="16">
        <f t="shared" ref="S19:T19" si="54">Q19-L19</f>
        <v>-12808</v>
      </c>
      <c r="T19" s="17">
        <f t="shared" si="54"/>
        <v>-146.90000000000009</v>
      </c>
      <c r="U19" s="10">
        <v>4364</v>
      </c>
      <c r="V19" s="10">
        <v>551</v>
      </c>
      <c r="W19" s="16">
        <f t="shared" ref="W19:X19" si="55">U19-N19</f>
        <v>-310</v>
      </c>
      <c r="X19" s="17">
        <f t="shared" si="55"/>
        <v>-39.139999999999986</v>
      </c>
      <c r="Y19" s="17">
        <f t="shared" si="4"/>
        <v>-186.04000000000008</v>
      </c>
      <c r="Z19" s="10"/>
    </row>
    <row r="20" spans="1:26" ht="20.25" customHeight="1">
      <c r="A20" s="5" t="s">
        <v>124</v>
      </c>
      <c r="B20" s="5" t="s">
        <v>35</v>
      </c>
      <c r="C20" s="8">
        <v>194726</v>
      </c>
      <c r="D20" s="9">
        <v>644.54</v>
      </c>
      <c r="E20" s="8">
        <v>2584</v>
      </c>
      <c r="F20" s="9">
        <v>120.24</v>
      </c>
      <c r="G20" s="8">
        <v>194726</v>
      </c>
      <c r="H20" s="9">
        <v>644.54</v>
      </c>
      <c r="I20" s="8">
        <v>2584</v>
      </c>
      <c r="J20" s="9">
        <v>120.24</v>
      </c>
      <c r="K20" s="10"/>
      <c r="L20" s="11">
        <f t="shared" ref="L20:O20" si="56">SUM(C20+G20)</f>
        <v>389452</v>
      </c>
      <c r="M20" s="12">
        <f t="shared" si="56"/>
        <v>1289.08</v>
      </c>
      <c r="N20" s="11">
        <f t="shared" si="56"/>
        <v>5168</v>
      </c>
      <c r="O20" s="12">
        <f t="shared" si="56"/>
        <v>240.48</v>
      </c>
      <c r="P20" s="63">
        <f t="shared" si="1"/>
        <v>1529.56</v>
      </c>
      <c r="Q20" s="10">
        <v>443300</v>
      </c>
      <c r="R20" s="10">
        <v>1467.32</v>
      </c>
      <c r="S20" s="16">
        <f t="shared" ref="S20:T20" si="57">Q20-L20</f>
        <v>53848</v>
      </c>
      <c r="T20" s="17">
        <f t="shared" si="57"/>
        <v>178.24</v>
      </c>
      <c r="U20" s="10">
        <v>8224</v>
      </c>
      <c r="V20" s="10">
        <v>382.75</v>
      </c>
      <c r="W20" s="16">
        <f t="shared" ref="W20:X20" si="58">U20-N20</f>
        <v>3056</v>
      </c>
      <c r="X20" s="17">
        <f t="shared" si="58"/>
        <v>142.27000000000001</v>
      </c>
      <c r="Y20" s="17">
        <f t="shared" si="4"/>
        <v>320.51</v>
      </c>
      <c r="Z20" s="10"/>
    </row>
    <row r="21" spans="1:26" ht="20.25" customHeight="1">
      <c r="A21" s="5" t="s">
        <v>40</v>
      </c>
      <c r="B21" s="5" t="s">
        <v>27</v>
      </c>
      <c r="C21" s="8">
        <v>6139925</v>
      </c>
      <c r="D21" s="9">
        <v>28245.24</v>
      </c>
      <c r="E21" s="8">
        <v>468839</v>
      </c>
      <c r="F21" s="9">
        <v>23296.78</v>
      </c>
      <c r="G21" s="8">
        <v>6137468</v>
      </c>
      <c r="H21" s="9">
        <v>28214.82</v>
      </c>
      <c r="I21" s="8">
        <v>468590</v>
      </c>
      <c r="J21" s="9">
        <v>23275.22</v>
      </c>
      <c r="K21" s="10"/>
      <c r="L21" s="11">
        <f t="shared" ref="L21:O21" si="59">SUM(C21+G21)</f>
        <v>12277393</v>
      </c>
      <c r="M21" s="12">
        <f t="shared" si="59"/>
        <v>56460.06</v>
      </c>
      <c r="N21" s="11">
        <f t="shared" si="59"/>
        <v>937429</v>
      </c>
      <c r="O21" s="12">
        <f t="shared" si="59"/>
        <v>46572</v>
      </c>
      <c r="P21" s="63">
        <f t="shared" si="1"/>
        <v>103032.06</v>
      </c>
      <c r="Q21" s="10">
        <v>9592391</v>
      </c>
      <c r="R21" s="10">
        <v>44755.69</v>
      </c>
      <c r="S21" s="16">
        <f t="shared" ref="S21:T21" si="60">Q21-L21</f>
        <v>-2685002</v>
      </c>
      <c r="T21" s="17">
        <f t="shared" si="60"/>
        <v>-11704.369999999995</v>
      </c>
      <c r="U21" s="10">
        <v>902310</v>
      </c>
      <c r="V21" s="10">
        <v>75507.81</v>
      </c>
      <c r="W21" s="16">
        <f t="shared" ref="W21:X21" si="61">U21-N21</f>
        <v>-35119</v>
      </c>
      <c r="X21" s="17">
        <f t="shared" si="61"/>
        <v>28935.809999999998</v>
      </c>
      <c r="Y21" s="17">
        <f t="shared" si="4"/>
        <v>17231.440000000002</v>
      </c>
      <c r="Z21" s="10"/>
    </row>
    <row r="22" spans="1:26" ht="20.25" customHeight="1">
      <c r="A22" s="5" t="s">
        <v>40</v>
      </c>
      <c r="B22" s="5" t="s">
        <v>38</v>
      </c>
      <c r="C22" s="8">
        <v>1207430</v>
      </c>
      <c r="D22" s="9">
        <v>9042.48</v>
      </c>
      <c r="E22" s="8">
        <v>170271</v>
      </c>
      <c r="F22" s="9">
        <v>7076.88</v>
      </c>
      <c r="G22" s="8">
        <v>1204973</v>
      </c>
      <c r="H22" s="9">
        <v>9018.15</v>
      </c>
      <c r="I22" s="8">
        <v>170021</v>
      </c>
      <c r="J22" s="9">
        <v>7059.63</v>
      </c>
      <c r="K22" s="10"/>
      <c r="L22" s="11">
        <f t="shared" ref="L22:O22" si="62">SUM(C22+G22)</f>
        <v>2412403</v>
      </c>
      <c r="M22" s="12">
        <f t="shared" si="62"/>
        <v>18060.629999999997</v>
      </c>
      <c r="N22" s="11">
        <f t="shared" si="62"/>
        <v>340292</v>
      </c>
      <c r="O22" s="12">
        <f t="shared" si="62"/>
        <v>14136.51</v>
      </c>
      <c r="P22" s="63">
        <f t="shared" si="1"/>
        <v>32197.14</v>
      </c>
      <c r="Q22" s="10">
        <v>2009129</v>
      </c>
      <c r="R22" s="10">
        <v>15083.99</v>
      </c>
      <c r="S22" s="16">
        <f t="shared" ref="S22:T22" si="63">Q22-L22</f>
        <v>-403274</v>
      </c>
      <c r="T22" s="17">
        <f t="shared" si="63"/>
        <v>-2976.6399999999976</v>
      </c>
      <c r="U22" s="10">
        <v>390402</v>
      </c>
      <c r="V22" s="10">
        <v>16717.22</v>
      </c>
      <c r="W22" s="16">
        <f t="shared" ref="W22:X22" si="64">U22-N22</f>
        <v>50110</v>
      </c>
      <c r="X22" s="17">
        <f t="shared" si="64"/>
        <v>2580.7100000000009</v>
      </c>
      <c r="Y22" s="17">
        <f t="shared" si="4"/>
        <v>-395.92999999999665</v>
      </c>
      <c r="Z22" s="10"/>
    </row>
    <row r="23" spans="1:26" ht="20.25" customHeight="1">
      <c r="A23" s="5" t="s">
        <v>40</v>
      </c>
      <c r="B23" s="5" t="s">
        <v>41</v>
      </c>
      <c r="C23" s="8">
        <v>4913414</v>
      </c>
      <c r="D23" s="9">
        <v>17078.599999999999</v>
      </c>
      <c r="E23" s="8">
        <v>251279</v>
      </c>
      <c r="F23" s="9">
        <v>11558.88</v>
      </c>
      <c r="G23" s="8">
        <v>4913414</v>
      </c>
      <c r="H23" s="9">
        <v>17078.599999999999</v>
      </c>
      <c r="I23" s="8">
        <v>251279</v>
      </c>
      <c r="J23" s="9">
        <v>11558.88</v>
      </c>
      <c r="K23" s="10"/>
      <c r="L23" s="11">
        <f t="shared" ref="L23:O23" si="65">SUM(C23+G23)</f>
        <v>9826828</v>
      </c>
      <c r="M23" s="12">
        <f t="shared" si="65"/>
        <v>34157.199999999997</v>
      </c>
      <c r="N23" s="11">
        <f t="shared" si="65"/>
        <v>502558</v>
      </c>
      <c r="O23" s="12">
        <f t="shared" si="65"/>
        <v>23117.759999999998</v>
      </c>
      <c r="P23" s="63">
        <f t="shared" si="1"/>
        <v>57274.959999999992</v>
      </c>
      <c r="Q23" s="10">
        <v>7537753</v>
      </c>
      <c r="R23" s="10">
        <v>26027.13</v>
      </c>
      <c r="S23" s="16">
        <f t="shared" ref="S23:T23" si="66">Q23-L23</f>
        <v>-2289075</v>
      </c>
      <c r="T23" s="17">
        <f t="shared" si="66"/>
        <v>-8130.0699999999961</v>
      </c>
      <c r="U23" s="10">
        <v>442331</v>
      </c>
      <c r="V23" s="10">
        <v>20347.22</v>
      </c>
      <c r="W23" s="16">
        <f t="shared" ref="W23:X23" si="67">U23-N23</f>
        <v>-60227</v>
      </c>
      <c r="X23" s="17">
        <f t="shared" si="67"/>
        <v>-2770.5399999999972</v>
      </c>
      <c r="Y23" s="17">
        <f t="shared" si="4"/>
        <v>-10900.609999999993</v>
      </c>
      <c r="Z23" s="10"/>
    </row>
    <row r="24" spans="1:26" ht="20.25" customHeight="1">
      <c r="A24" s="5" t="s">
        <v>40</v>
      </c>
      <c r="B24" s="5" t="s">
        <v>42</v>
      </c>
      <c r="C24" s="8">
        <v>19084</v>
      </c>
      <c r="D24" s="9">
        <v>146.56</v>
      </c>
      <c r="E24" s="8">
        <v>47288</v>
      </c>
      <c r="F24" s="9">
        <v>1891.5</v>
      </c>
      <c r="G24" s="8">
        <v>19084</v>
      </c>
      <c r="H24" s="9">
        <v>146.56</v>
      </c>
      <c r="I24" s="8">
        <v>47288</v>
      </c>
      <c r="J24" s="9">
        <v>1891.5</v>
      </c>
      <c r="K24" s="10"/>
      <c r="L24" s="11">
        <f t="shared" ref="L24:O24" si="68">SUM(C24+G24)</f>
        <v>38168</v>
      </c>
      <c r="M24" s="12">
        <f t="shared" si="68"/>
        <v>293.12</v>
      </c>
      <c r="N24" s="11">
        <f t="shared" si="68"/>
        <v>94576</v>
      </c>
      <c r="O24" s="12">
        <f t="shared" si="68"/>
        <v>3783</v>
      </c>
      <c r="P24" s="63">
        <f t="shared" si="1"/>
        <v>4076.12</v>
      </c>
      <c r="Q24" s="10">
        <v>44509</v>
      </c>
      <c r="R24" s="10">
        <v>341.83</v>
      </c>
      <c r="S24" s="16">
        <f t="shared" ref="S24:T24" si="69">Q24-L24</f>
        <v>6341</v>
      </c>
      <c r="T24" s="17">
        <f t="shared" si="69"/>
        <v>48.70999999999998</v>
      </c>
      <c r="U24" s="10">
        <v>69577</v>
      </c>
      <c r="V24" s="10">
        <v>2783.08</v>
      </c>
      <c r="W24" s="16">
        <f t="shared" ref="W24:X24" si="70">U24-N24</f>
        <v>-24999</v>
      </c>
      <c r="X24" s="17">
        <f t="shared" si="70"/>
        <v>-999.92000000000007</v>
      </c>
      <c r="Y24" s="17">
        <f t="shared" si="4"/>
        <v>-951.21</v>
      </c>
      <c r="Z24" s="10"/>
    </row>
    <row r="25" spans="1:26" ht="20.25" customHeight="1">
      <c r="A25" s="64" t="s">
        <v>199</v>
      </c>
      <c r="B25" s="64" t="s">
        <v>27</v>
      </c>
      <c r="C25" s="65">
        <v>48416</v>
      </c>
      <c r="D25" s="66">
        <v>206.17</v>
      </c>
      <c r="E25" s="65">
        <v>10042</v>
      </c>
      <c r="F25" s="66">
        <v>518.79999999999995</v>
      </c>
      <c r="G25" s="65">
        <v>48416</v>
      </c>
      <c r="H25" s="66">
        <v>206.17</v>
      </c>
      <c r="I25" s="65">
        <v>10042</v>
      </c>
      <c r="J25" s="66">
        <v>518.79999999999995</v>
      </c>
      <c r="K25" s="67"/>
      <c r="L25" s="65">
        <f t="shared" ref="L25:O25" si="71">SUM(C25+G25)</f>
        <v>96832</v>
      </c>
      <c r="M25" s="66">
        <f t="shared" si="71"/>
        <v>412.34</v>
      </c>
      <c r="N25" s="65">
        <f t="shared" si="71"/>
        <v>20084</v>
      </c>
      <c r="O25" s="66">
        <f t="shared" si="71"/>
        <v>1037.5999999999999</v>
      </c>
      <c r="P25" s="68">
        <f t="shared" si="1"/>
        <v>1449.9399999999998</v>
      </c>
      <c r="Q25" s="67">
        <v>57954</v>
      </c>
      <c r="R25" s="67">
        <v>247.17</v>
      </c>
      <c r="S25" s="69">
        <f t="shared" ref="S25:T25" si="72">Q25-L25</f>
        <v>-38878</v>
      </c>
      <c r="T25" s="70">
        <f t="shared" si="72"/>
        <v>-165.17</v>
      </c>
      <c r="U25" s="67">
        <v>9780</v>
      </c>
      <c r="V25" s="67">
        <v>505.23</v>
      </c>
      <c r="W25" s="69">
        <f t="shared" ref="W25:X25" si="73">U25-N25</f>
        <v>-10304</v>
      </c>
      <c r="X25" s="70">
        <f t="shared" si="73"/>
        <v>-532.36999999999989</v>
      </c>
      <c r="Y25" s="70">
        <f t="shared" si="4"/>
        <v>-697.53999999999985</v>
      </c>
      <c r="Z25" s="67" t="s">
        <v>200</v>
      </c>
    </row>
    <row r="26" spans="1:26" ht="20.25" customHeight="1">
      <c r="A26" s="64" t="s">
        <v>199</v>
      </c>
      <c r="B26" s="64" t="s">
        <v>32</v>
      </c>
      <c r="C26" s="65">
        <v>48416</v>
      </c>
      <c r="D26" s="66">
        <v>206.17</v>
      </c>
      <c r="E26" s="65">
        <v>10042</v>
      </c>
      <c r="F26" s="66">
        <v>467.38</v>
      </c>
      <c r="G26" s="65">
        <v>48416</v>
      </c>
      <c r="H26" s="66">
        <v>206.17</v>
      </c>
      <c r="I26" s="65">
        <v>10042</v>
      </c>
      <c r="J26" s="66">
        <v>467.38</v>
      </c>
      <c r="K26" s="67"/>
      <c r="L26" s="65">
        <f t="shared" ref="L26:O26" si="74">SUM(C26+G26)</f>
        <v>96832</v>
      </c>
      <c r="M26" s="66">
        <f t="shared" si="74"/>
        <v>412.34</v>
      </c>
      <c r="N26" s="65">
        <f t="shared" si="74"/>
        <v>20084</v>
      </c>
      <c r="O26" s="66">
        <f t="shared" si="74"/>
        <v>934.76</v>
      </c>
      <c r="P26" s="68">
        <f t="shared" si="1"/>
        <v>1347.1</v>
      </c>
      <c r="Q26" s="67">
        <v>57954</v>
      </c>
      <c r="R26" s="67">
        <v>247.17</v>
      </c>
      <c r="S26" s="69">
        <f t="shared" ref="S26:T26" si="75">Q26-L26</f>
        <v>-38878</v>
      </c>
      <c r="T26" s="70">
        <f t="shared" si="75"/>
        <v>-165.17</v>
      </c>
      <c r="U26" s="67">
        <v>9780</v>
      </c>
      <c r="V26" s="67">
        <v>455.16</v>
      </c>
      <c r="W26" s="69">
        <f t="shared" ref="W26:X26" si="76">U26-N26</f>
        <v>-10304</v>
      </c>
      <c r="X26" s="70">
        <f t="shared" si="76"/>
        <v>-479.59999999999997</v>
      </c>
      <c r="Y26" s="70">
        <f t="shared" si="4"/>
        <v>-644.77</v>
      </c>
      <c r="Z26" s="67" t="s">
        <v>200</v>
      </c>
    </row>
    <row r="27" spans="1:26" ht="20.25" customHeight="1">
      <c r="A27" s="5" t="s">
        <v>46</v>
      </c>
      <c r="B27" s="5" t="s">
        <v>27</v>
      </c>
      <c r="C27" s="8">
        <v>98492</v>
      </c>
      <c r="D27" s="9">
        <v>471.48</v>
      </c>
      <c r="E27" s="8">
        <v>7812</v>
      </c>
      <c r="F27" s="9">
        <v>403.59</v>
      </c>
      <c r="G27" s="8">
        <v>98492</v>
      </c>
      <c r="H27" s="9">
        <v>471.48</v>
      </c>
      <c r="I27" s="8">
        <v>7812</v>
      </c>
      <c r="J27" s="9">
        <v>403.59</v>
      </c>
      <c r="K27" s="10"/>
      <c r="L27" s="11">
        <f t="shared" ref="L27:O27" si="77">SUM(C27+G27)</f>
        <v>196984</v>
      </c>
      <c r="M27" s="12">
        <f t="shared" si="77"/>
        <v>942.96</v>
      </c>
      <c r="N27" s="11">
        <f t="shared" si="77"/>
        <v>15624</v>
      </c>
      <c r="O27" s="12">
        <f t="shared" si="77"/>
        <v>807.18</v>
      </c>
      <c r="P27" s="63">
        <f t="shared" si="1"/>
        <v>1750.1399999999999</v>
      </c>
      <c r="Q27" s="10">
        <v>233354</v>
      </c>
      <c r="R27" s="10">
        <v>1056.8599999999999</v>
      </c>
      <c r="S27" s="16">
        <f t="shared" ref="S27:T27" si="78">Q27-L27</f>
        <v>36370</v>
      </c>
      <c r="T27" s="17">
        <f t="shared" si="78"/>
        <v>113.89999999999986</v>
      </c>
      <c r="U27" s="10">
        <v>25416</v>
      </c>
      <c r="V27" s="10">
        <v>1312.99</v>
      </c>
      <c r="W27" s="16">
        <f t="shared" ref="W27:X27" si="79">U27-N27</f>
        <v>9792</v>
      </c>
      <c r="X27" s="17">
        <f t="shared" si="79"/>
        <v>505.81000000000006</v>
      </c>
      <c r="Y27" s="17">
        <f t="shared" si="4"/>
        <v>619.70999999999992</v>
      </c>
      <c r="Z27" s="10"/>
    </row>
    <row r="28" spans="1:26" ht="20.25" customHeight="1">
      <c r="A28" s="5" t="s">
        <v>46</v>
      </c>
      <c r="B28" s="5" t="s">
        <v>35</v>
      </c>
      <c r="C28" s="8">
        <v>83162</v>
      </c>
      <c r="D28" s="9">
        <v>275.27</v>
      </c>
      <c r="E28" s="8">
        <v>7812</v>
      </c>
      <c r="F28" s="9">
        <v>363.59</v>
      </c>
      <c r="G28" s="8">
        <v>83162</v>
      </c>
      <c r="H28" s="9">
        <v>275.27</v>
      </c>
      <c r="I28" s="8">
        <v>7812</v>
      </c>
      <c r="J28" s="9">
        <v>363.59</v>
      </c>
      <c r="K28" s="10"/>
      <c r="L28" s="11">
        <f t="shared" ref="L28:O28" si="80">SUM(C28+G28)</f>
        <v>166324</v>
      </c>
      <c r="M28" s="12">
        <f t="shared" si="80"/>
        <v>550.54</v>
      </c>
      <c r="N28" s="11">
        <f t="shared" si="80"/>
        <v>15624</v>
      </c>
      <c r="O28" s="12">
        <f t="shared" si="80"/>
        <v>727.18</v>
      </c>
      <c r="P28" s="63">
        <f t="shared" si="1"/>
        <v>1277.7199999999998</v>
      </c>
      <c r="Q28" s="10">
        <v>203381</v>
      </c>
      <c r="R28" s="10">
        <v>673.2</v>
      </c>
      <c r="S28" s="16">
        <f t="shared" ref="S28:T28" si="81">Q28-L28</f>
        <v>37057</v>
      </c>
      <c r="T28" s="17">
        <f t="shared" si="81"/>
        <v>122.66000000000008</v>
      </c>
      <c r="U28" s="10">
        <v>25416</v>
      </c>
      <c r="V28" s="10">
        <v>1182.8599999999999</v>
      </c>
      <c r="W28" s="16">
        <f t="shared" ref="W28:X28" si="82">U28-N28</f>
        <v>9792</v>
      </c>
      <c r="X28" s="17">
        <f t="shared" si="82"/>
        <v>455.67999999999995</v>
      </c>
      <c r="Y28" s="17">
        <f t="shared" si="4"/>
        <v>578.34</v>
      </c>
      <c r="Z28" s="10"/>
    </row>
    <row r="29" spans="1:26" ht="20.25" customHeight="1">
      <c r="A29" s="5" t="s">
        <v>46</v>
      </c>
      <c r="B29" s="5" t="s">
        <v>34</v>
      </c>
      <c r="C29" s="8">
        <v>15330</v>
      </c>
      <c r="D29" s="9">
        <v>175.83</v>
      </c>
      <c r="E29" s="8">
        <v>0</v>
      </c>
      <c r="F29" s="9">
        <v>0</v>
      </c>
      <c r="G29" s="8">
        <v>15330</v>
      </c>
      <c r="H29" s="9">
        <v>175.83</v>
      </c>
      <c r="I29" s="8">
        <v>0</v>
      </c>
      <c r="J29" s="9">
        <v>0</v>
      </c>
      <c r="K29" s="10"/>
      <c r="L29" s="11">
        <f t="shared" ref="L29:O29" si="83">SUM(C29+G29)</f>
        <v>30660</v>
      </c>
      <c r="M29" s="12">
        <f t="shared" si="83"/>
        <v>351.66</v>
      </c>
      <c r="N29" s="11">
        <f t="shared" si="83"/>
        <v>0</v>
      </c>
      <c r="O29" s="12">
        <f t="shared" si="83"/>
        <v>0</v>
      </c>
      <c r="P29" s="63">
        <f t="shared" si="1"/>
        <v>351.66</v>
      </c>
      <c r="Q29" s="10">
        <v>29973</v>
      </c>
      <c r="R29" s="10">
        <v>343.8</v>
      </c>
      <c r="S29" s="16">
        <f t="shared" ref="S29:T29" si="84">Q29-L29</f>
        <v>-687</v>
      </c>
      <c r="T29" s="17">
        <f t="shared" si="84"/>
        <v>-7.8600000000000136</v>
      </c>
      <c r="U29" s="10">
        <v>0</v>
      </c>
      <c r="V29" s="10">
        <v>0</v>
      </c>
      <c r="W29" s="16">
        <f t="shared" ref="W29:X29" si="85">U29-N29</f>
        <v>0</v>
      </c>
      <c r="X29" s="17">
        <f t="shared" si="85"/>
        <v>0</v>
      </c>
      <c r="Y29" s="17">
        <f t="shared" si="4"/>
        <v>-7.8600000000000136</v>
      </c>
      <c r="Z29" s="10"/>
    </row>
    <row r="30" spans="1:26" ht="20.25" customHeight="1">
      <c r="A30" s="5" t="s">
        <v>130</v>
      </c>
      <c r="B30" s="5" t="s">
        <v>27</v>
      </c>
      <c r="C30" s="8">
        <v>142398</v>
      </c>
      <c r="D30" s="9">
        <v>618.01</v>
      </c>
      <c r="E30" s="8">
        <v>20576</v>
      </c>
      <c r="F30" s="9">
        <v>944.87</v>
      </c>
      <c r="G30" s="8">
        <v>142398</v>
      </c>
      <c r="H30" s="9">
        <v>618.01</v>
      </c>
      <c r="I30" s="8">
        <v>20576</v>
      </c>
      <c r="J30" s="9">
        <v>944.87</v>
      </c>
      <c r="K30" s="10"/>
      <c r="L30" s="11">
        <f t="shared" ref="L30:O30" si="86">SUM(C30+G30)</f>
        <v>284796</v>
      </c>
      <c r="M30" s="12">
        <f t="shared" si="86"/>
        <v>1236.02</v>
      </c>
      <c r="N30" s="11">
        <f t="shared" si="86"/>
        <v>41152</v>
      </c>
      <c r="O30" s="12">
        <f t="shared" si="86"/>
        <v>1889.74</v>
      </c>
      <c r="P30" s="63">
        <f t="shared" si="1"/>
        <v>3125.76</v>
      </c>
      <c r="Q30" s="10">
        <v>280119</v>
      </c>
      <c r="R30" s="10">
        <v>1215.72</v>
      </c>
      <c r="S30" s="16">
        <f t="shared" ref="S30:T30" si="87">Q30-L30</f>
        <v>-4677</v>
      </c>
      <c r="T30" s="17">
        <f t="shared" si="87"/>
        <v>-20.299999999999955</v>
      </c>
      <c r="U30" s="10">
        <v>49015</v>
      </c>
      <c r="V30" s="10">
        <v>2250.77</v>
      </c>
      <c r="W30" s="16">
        <f t="shared" ref="W30:X30" si="88">U30-N30</f>
        <v>7863</v>
      </c>
      <c r="X30" s="17">
        <f t="shared" si="88"/>
        <v>361.03</v>
      </c>
      <c r="Y30" s="17">
        <f t="shared" si="4"/>
        <v>340.73</v>
      </c>
      <c r="Z30" s="10"/>
    </row>
    <row r="31" spans="1:26" ht="20.25" customHeight="1">
      <c r="A31" s="5" t="s">
        <v>130</v>
      </c>
      <c r="B31" s="5" t="s">
        <v>30</v>
      </c>
      <c r="C31" s="8">
        <v>142398</v>
      </c>
      <c r="D31" s="9">
        <v>618.01</v>
      </c>
      <c r="E31" s="8">
        <v>20576</v>
      </c>
      <c r="F31" s="9">
        <v>851.25</v>
      </c>
      <c r="G31" s="8">
        <v>142398</v>
      </c>
      <c r="H31" s="9">
        <v>618.01</v>
      </c>
      <c r="I31" s="8">
        <v>20576</v>
      </c>
      <c r="J31" s="9">
        <v>851.25</v>
      </c>
      <c r="K31" s="10"/>
      <c r="L31" s="11">
        <f t="shared" ref="L31:O31" si="89">SUM(C31+G31)</f>
        <v>284796</v>
      </c>
      <c r="M31" s="12">
        <f t="shared" si="89"/>
        <v>1236.02</v>
      </c>
      <c r="N31" s="11">
        <f t="shared" si="89"/>
        <v>41152</v>
      </c>
      <c r="O31" s="12">
        <f t="shared" si="89"/>
        <v>1702.5</v>
      </c>
      <c r="P31" s="63">
        <f t="shared" si="1"/>
        <v>2938.52</v>
      </c>
      <c r="Q31" s="10">
        <v>280119</v>
      </c>
      <c r="R31" s="10">
        <v>1215.72</v>
      </c>
      <c r="S31" s="16">
        <f t="shared" ref="S31:T31" si="90">Q31-L31</f>
        <v>-4677</v>
      </c>
      <c r="T31" s="17">
        <f t="shared" si="90"/>
        <v>-20.299999999999955</v>
      </c>
      <c r="U31" s="10">
        <v>49015</v>
      </c>
      <c r="V31" s="10">
        <v>2027.75</v>
      </c>
      <c r="W31" s="16">
        <f t="shared" ref="W31:X31" si="91">U31-N31</f>
        <v>7863</v>
      </c>
      <c r="X31" s="17">
        <f t="shared" si="91"/>
        <v>325.25</v>
      </c>
      <c r="Y31" s="17">
        <f t="shared" si="4"/>
        <v>304.95000000000005</v>
      </c>
      <c r="Z31" s="10"/>
    </row>
    <row r="32" spans="1:26" ht="20.25" customHeight="1">
      <c r="A32" s="5" t="s">
        <v>131</v>
      </c>
      <c r="B32" s="5" t="s">
        <v>27</v>
      </c>
      <c r="C32" s="8">
        <v>2689114</v>
      </c>
      <c r="D32" s="9">
        <v>12635.64</v>
      </c>
      <c r="E32" s="8">
        <v>148785</v>
      </c>
      <c r="F32" s="9">
        <v>8909.85</v>
      </c>
      <c r="G32" s="8">
        <v>2689114</v>
      </c>
      <c r="H32" s="9">
        <v>12635.64</v>
      </c>
      <c r="I32" s="8">
        <v>148785</v>
      </c>
      <c r="J32" s="9">
        <v>8909.85</v>
      </c>
      <c r="K32" s="10"/>
      <c r="L32" s="11">
        <f t="shared" ref="L32:O32" si="92">SUM(C32+G32)</f>
        <v>5378228</v>
      </c>
      <c r="M32" s="12">
        <f t="shared" si="92"/>
        <v>25271.279999999999</v>
      </c>
      <c r="N32" s="11">
        <f t="shared" si="92"/>
        <v>297570</v>
      </c>
      <c r="O32" s="12">
        <f t="shared" si="92"/>
        <v>17819.7</v>
      </c>
      <c r="P32" s="63">
        <f t="shared" si="1"/>
        <v>43090.979999999996</v>
      </c>
      <c r="Q32" s="10">
        <v>3223710</v>
      </c>
      <c r="R32" s="10">
        <v>14729.79</v>
      </c>
      <c r="S32" s="16">
        <f t="shared" ref="S32:T32" si="93">Q32-L32</f>
        <v>-2154518</v>
      </c>
      <c r="T32" s="17">
        <f t="shared" si="93"/>
        <v>-10541.489999999998</v>
      </c>
      <c r="U32" s="10">
        <v>401747</v>
      </c>
      <c r="V32" s="10">
        <v>21779.35</v>
      </c>
      <c r="W32" s="16">
        <f t="shared" ref="W32:X32" si="94">U32-N32</f>
        <v>104177</v>
      </c>
      <c r="X32" s="17">
        <f t="shared" si="94"/>
        <v>3959.6499999999978</v>
      </c>
      <c r="Y32" s="17">
        <f t="shared" si="4"/>
        <v>-6581.84</v>
      </c>
      <c r="Z32" s="10"/>
    </row>
    <row r="33" spans="1:26" ht="20.25" customHeight="1">
      <c r="A33" s="5" t="s">
        <v>131</v>
      </c>
      <c r="B33" s="5" t="s">
        <v>41</v>
      </c>
      <c r="C33" s="8">
        <v>2689114</v>
      </c>
      <c r="D33" s="9">
        <v>11584.02</v>
      </c>
      <c r="E33" s="8">
        <v>148785</v>
      </c>
      <c r="F33" s="9">
        <v>7557</v>
      </c>
      <c r="G33" s="8">
        <v>2689114</v>
      </c>
      <c r="H33" s="9">
        <v>11584.02</v>
      </c>
      <c r="I33" s="8">
        <v>148785</v>
      </c>
      <c r="J33" s="9">
        <v>7557</v>
      </c>
      <c r="K33" s="10"/>
      <c r="L33" s="11">
        <f t="shared" ref="L33:O33" si="95">SUM(C33+G33)</f>
        <v>5378228</v>
      </c>
      <c r="M33" s="12">
        <f t="shared" si="95"/>
        <v>23168.04</v>
      </c>
      <c r="N33" s="11">
        <f t="shared" si="95"/>
        <v>297570</v>
      </c>
      <c r="O33" s="12">
        <f t="shared" si="95"/>
        <v>15114</v>
      </c>
      <c r="P33" s="63">
        <f t="shared" si="1"/>
        <v>38282.04</v>
      </c>
      <c r="Q33" s="10">
        <v>3223710</v>
      </c>
      <c r="R33" s="10">
        <v>13582.01</v>
      </c>
      <c r="S33" s="16">
        <f t="shared" ref="S33:T33" si="96">Q33-L33</f>
        <v>-2154518</v>
      </c>
      <c r="T33" s="17">
        <f t="shared" si="96"/>
        <v>-9586.0300000000007</v>
      </c>
      <c r="U33" s="10">
        <v>401747</v>
      </c>
      <c r="V33" s="10">
        <v>18790.72</v>
      </c>
      <c r="W33" s="16">
        <f t="shared" ref="W33:X33" si="97">U33-N33</f>
        <v>104177</v>
      </c>
      <c r="X33" s="17">
        <f t="shared" si="97"/>
        <v>3676.7200000000012</v>
      </c>
      <c r="Y33" s="17">
        <f t="shared" si="4"/>
        <v>-5909.3099999999995</v>
      </c>
      <c r="Z33" s="10"/>
    </row>
    <row r="34" spans="1:26" ht="20.25" customHeight="1">
      <c r="A34" s="5" t="s">
        <v>169</v>
      </c>
      <c r="B34" s="5" t="s">
        <v>27</v>
      </c>
      <c r="C34" s="8">
        <v>91988</v>
      </c>
      <c r="D34" s="9">
        <v>431.05</v>
      </c>
      <c r="E34" s="8">
        <v>31072</v>
      </c>
      <c r="F34" s="9">
        <v>1426.85</v>
      </c>
      <c r="G34" s="8">
        <v>91988</v>
      </c>
      <c r="H34" s="9">
        <v>431.05</v>
      </c>
      <c r="I34" s="8">
        <v>31072</v>
      </c>
      <c r="J34" s="9">
        <v>1426.85</v>
      </c>
      <c r="K34" s="10"/>
      <c r="L34" s="11">
        <f t="shared" ref="L34:O34" si="98">SUM(C34+G34)</f>
        <v>183976</v>
      </c>
      <c r="M34" s="12">
        <f t="shared" si="98"/>
        <v>862.1</v>
      </c>
      <c r="N34" s="11">
        <f t="shared" si="98"/>
        <v>62144</v>
      </c>
      <c r="O34" s="12">
        <f t="shared" si="98"/>
        <v>2853.7</v>
      </c>
      <c r="P34" s="63">
        <f t="shared" si="1"/>
        <v>3715.7999999999997</v>
      </c>
      <c r="Q34" s="10">
        <v>170768</v>
      </c>
      <c r="R34" s="10">
        <v>851.9</v>
      </c>
      <c r="S34" s="16">
        <f t="shared" ref="S34:T34" si="99">Q34-L34</f>
        <v>-13208</v>
      </c>
      <c r="T34" s="17">
        <f t="shared" si="99"/>
        <v>-10.200000000000045</v>
      </c>
      <c r="U34" s="10">
        <v>56606</v>
      </c>
      <c r="V34" s="10">
        <v>2599.34</v>
      </c>
      <c r="W34" s="16">
        <f t="shared" ref="W34:X34" si="100">U34-N34</f>
        <v>-5538</v>
      </c>
      <c r="X34" s="17">
        <f t="shared" si="100"/>
        <v>-254.35999999999967</v>
      </c>
      <c r="Y34" s="17">
        <f t="shared" si="4"/>
        <v>-264.55999999999972</v>
      </c>
      <c r="Z34" s="10"/>
    </row>
    <row r="35" spans="1:26" ht="20.25" customHeight="1">
      <c r="A35" s="5" t="s">
        <v>169</v>
      </c>
      <c r="B35" s="5" t="s">
        <v>52</v>
      </c>
      <c r="C35" s="8">
        <v>91988</v>
      </c>
      <c r="D35" s="9">
        <v>431.05</v>
      </c>
      <c r="E35" s="8">
        <v>31072</v>
      </c>
      <c r="F35" s="9">
        <v>1285.47</v>
      </c>
      <c r="G35" s="8">
        <v>91988</v>
      </c>
      <c r="H35" s="9">
        <v>431.05</v>
      </c>
      <c r="I35" s="8">
        <v>31072</v>
      </c>
      <c r="J35" s="9">
        <v>1285.47</v>
      </c>
      <c r="K35" s="10"/>
      <c r="L35" s="11">
        <f t="shared" ref="L35:O35" si="101">SUM(C35+G35)</f>
        <v>183976</v>
      </c>
      <c r="M35" s="12">
        <f t="shared" si="101"/>
        <v>862.1</v>
      </c>
      <c r="N35" s="11">
        <f t="shared" si="101"/>
        <v>62144</v>
      </c>
      <c r="O35" s="12">
        <f t="shared" si="101"/>
        <v>2570.94</v>
      </c>
      <c r="P35" s="63">
        <f t="shared" si="1"/>
        <v>3433.04</v>
      </c>
      <c r="Q35" s="10">
        <v>170768</v>
      </c>
      <c r="R35" s="10">
        <v>851.9</v>
      </c>
      <c r="S35" s="16">
        <f t="shared" ref="S35:T35" si="102">Q35-L35</f>
        <v>-13208</v>
      </c>
      <c r="T35" s="17">
        <f t="shared" si="102"/>
        <v>-10.200000000000045</v>
      </c>
      <c r="U35" s="10">
        <v>56606</v>
      </c>
      <c r="V35" s="10">
        <v>2341.79</v>
      </c>
      <c r="W35" s="16">
        <f t="shared" ref="W35:X35" si="103">U35-N35</f>
        <v>-5538</v>
      </c>
      <c r="X35" s="17">
        <f t="shared" si="103"/>
        <v>-229.15000000000009</v>
      </c>
      <c r="Y35" s="17">
        <f t="shared" si="4"/>
        <v>-239.35000000000014</v>
      </c>
      <c r="Z35" s="10"/>
    </row>
    <row r="36" spans="1:26" ht="20.25" customHeight="1">
      <c r="A36" s="5" t="s">
        <v>53</v>
      </c>
      <c r="B36" s="5" t="s">
        <v>27</v>
      </c>
      <c r="C36" s="8">
        <v>94634</v>
      </c>
      <c r="D36" s="9">
        <v>389.9</v>
      </c>
      <c r="E36" s="8">
        <v>23640</v>
      </c>
      <c r="F36" s="9">
        <v>1402.74</v>
      </c>
      <c r="G36" s="8">
        <v>94634</v>
      </c>
      <c r="H36" s="9">
        <v>389.9</v>
      </c>
      <c r="I36" s="8">
        <v>23640</v>
      </c>
      <c r="J36" s="9">
        <v>1402.74</v>
      </c>
      <c r="K36" s="10"/>
      <c r="L36" s="11">
        <f t="shared" ref="L36:O36" si="104">SUM(C36+G36)</f>
        <v>189268</v>
      </c>
      <c r="M36" s="12">
        <f t="shared" si="104"/>
        <v>779.8</v>
      </c>
      <c r="N36" s="11">
        <f t="shared" si="104"/>
        <v>47280</v>
      </c>
      <c r="O36" s="12">
        <f t="shared" si="104"/>
        <v>2805.48</v>
      </c>
      <c r="P36" s="63">
        <f t="shared" si="1"/>
        <v>3585.2799999999997</v>
      </c>
      <c r="Q36" s="10">
        <v>196234</v>
      </c>
      <c r="R36" s="10">
        <v>804.35</v>
      </c>
      <c r="S36" s="16">
        <f t="shared" ref="S36:T36" si="105">Q36-L36</f>
        <v>6966</v>
      </c>
      <c r="T36" s="17">
        <f t="shared" si="105"/>
        <v>24.550000000000068</v>
      </c>
      <c r="U36" s="10">
        <v>41523</v>
      </c>
      <c r="V36" s="10">
        <v>2463.9699999999998</v>
      </c>
      <c r="W36" s="16">
        <f t="shared" ref="W36:X36" si="106">U36-N36</f>
        <v>-5757</v>
      </c>
      <c r="X36" s="17">
        <f t="shared" si="106"/>
        <v>-341.51000000000022</v>
      </c>
      <c r="Y36" s="17">
        <f t="shared" si="4"/>
        <v>-316.96000000000015</v>
      </c>
      <c r="Z36" s="10"/>
    </row>
    <row r="37" spans="1:26" ht="20.25" customHeight="1">
      <c r="A37" s="5" t="s">
        <v>53</v>
      </c>
      <c r="B37" s="5" t="s">
        <v>42</v>
      </c>
      <c r="C37" s="8">
        <v>94634</v>
      </c>
      <c r="D37" s="9">
        <v>369.08</v>
      </c>
      <c r="E37" s="8">
        <v>23640</v>
      </c>
      <c r="F37" s="9">
        <v>1063.76</v>
      </c>
      <c r="G37" s="8">
        <v>94635</v>
      </c>
      <c r="H37" s="9">
        <v>369.08</v>
      </c>
      <c r="I37" s="8">
        <v>23639</v>
      </c>
      <c r="J37" s="9">
        <v>1063.76</v>
      </c>
      <c r="K37" s="10"/>
      <c r="L37" s="11">
        <f t="shared" ref="L37:O37" si="107">SUM(C37+G37)</f>
        <v>189269</v>
      </c>
      <c r="M37" s="12">
        <f t="shared" si="107"/>
        <v>738.16</v>
      </c>
      <c r="N37" s="11">
        <f t="shared" si="107"/>
        <v>47279</v>
      </c>
      <c r="O37" s="12">
        <f t="shared" si="107"/>
        <v>2127.52</v>
      </c>
      <c r="P37" s="63">
        <f t="shared" si="1"/>
        <v>2865.68</v>
      </c>
      <c r="Q37" s="10">
        <v>195234</v>
      </c>
      <c r="R37" s="10">
        <v>761.42</v>
      </c>
      <c r="S37" s="16">
        <f t="shared" ref="S37:T37" si="108">Q37-L37</f>
        <v>5965</v>
      </c>
      <c r="T37" s="17">
        <f t="shared" si="108"/>
        <v>23.259999999999991</v>
      </c>
      <c r="U37" s="10">
        <v>41523</v>
      </c>
      <c r="V37" s="10">
        <v>1868.54</v>
      </c>
      <c r="W37" s="16">
        <f t="shared" ref="W37:X37" si="109">U37-N37</f>
        <v>-5756</v>
      </c>
      <c r="X37" s="17">
        <f t="shared" si="109"/>
        <v>-258.98</v>
      </c>
      <c r="Y37" s="17">
        <f t="shared" si="4"/>
        <v>-235.72000000000003</v>
      </c>
      <c r="Z37" s="10"/>
    </row>
    <row r="38" spans="1:26" ht="20.25" customHeight="1">
      <c r="A38" s="5" t="s">
        <v>54</v>
      </c>
      <c r="B38" s="5" t="s">
        <v>27</v>
      </c>
      <c r="C38" s="8">
        <v>1300929</v>
      </c>
      <c r="D38" s="9">
        <v>5655.04</v>
      </c>
      <c r="E38" s="8">
        <v>27406</v>
      </c>
      <c r="F38" s="9">
        <v>1090.19</v>
      </c>
      <c r="G38" s="8">
        <v>1300930</v>
      </c>
      <c r="H38" s="9">
        <v>5655.04</v>
      </c>
      <c r="I38" s="8">
        <v>27405</v>
      </c>
      <c r="J38" s="9">
        <v>1090.19</v>
      </c>
      <c r="K38" s="10"/>
      <c r="L38" s="11">
        <f t="shared" ref="L38:O38" si="110">SUM(C38+G38)</f>
        <v>2601859</v>
      </c>
      <c r="M38" s="12">
        <f t="shared" si="110"/>
        <v>11310.08</v>
      </c>
      <c r="N38" s="11">
        <f t="shared" si="110"/>
        <v>54811</v>
      </c>
      <c r="O38" s="12">
        <f t="shared" si="110"/>
        <v>2180.38</v>
      </c>
      <c r="P38" s="63">
        <f t="shared" si="1"/>
        <v>13490.46</v>
      </c>
      <c r="Q38" s="10">
        <v>2892753</v>
      </c>
      <c r="R38" s="10">
        <v>12599.03</v>
      </c>
      <c r="S38" s="16">
        <f t="shared" ref="S38:T38" si="111">Q38-L38</f>
        <v>290894</v>
      </c>
      <c r="T38" s="17">
        <f t="shared" si="111"/>
        <v>1288.9500000000007</v>
      </c>
      <c r="U38" s="10">
        <v>56657</v>
      </c>
      <c r="V38" s="10">
        <v>2253.83</v>
      </c>
      <c r="W38" s="16">
        <f t="shared" ref="W38:X38" si="112">U38-N38</f>
        <v>1846</v>
      </c>
      <c r="X38" s="17">
        <f t="shared" si="112"/>
        <v>73.449999999999818</v>
      </c>
      <c r="Y38" s="17">
        <f t="shared" si="4"/>
        <v>1362.4000000000005</v>
      </c>
      <c r="Z38" s="10"/>
    </row>
    <row r="39" spans="1:26" ht="20.25" customHeight="1">
      <c r="A39" s="5" t="s">
        <v>54</v>
      </c>
      <c r="B39" s="5" t="s">
        <v>30</v>
      </c>
      <c r="C39" s="8">
        <v>1300929</v>
      </c>
      <c r="D39" s="9">
        <v>5518.14</v>
      </c>
      <c r="E39" s="8">
        <v>27406</v>
      </c>
      <c r="F39" s="9">
        <v>982.21</v>
      </c>
      <c r="G39" s="8">
        <v>1300929</v>
      </c>
      <c r="H39" s="9">
        <v>5518.14</v>
      </c>
      <c r="I39" s="8">
        <v>27406</v>
      </c>
      <c r="J39" s="9">
        <v>982.21</v>
      </c>
      <c r="K39" s="10"/>
      <c r="L39" s="11">
        <f t="shared" ref="L39:O39" si="113">SUM(C39+G39)</f>
        <v>2601858</v>
      </c>
      <c r="M39" s="12">
        <f t="shared" si="113"/>
        <v>11036.28</v>
      </c>
      <c r="N39" s="11">
        <f t="shared" si="113"/>
        <v>54812</v>
      </c>
      <c r="O39" s="12">
        <f t="shared" si="113"/>
        <v>1964.42</v>
      </c>
      <c r="P39" s="63">
        <f t="shared" si="1"/>
        <v>13000.7</v>
      </c>
      <c r="Q39" s="10">
        <v>2892753</v>
      </c>
      <c r="R39" s="10">
        <v>12283.25</v>
      </c>
      <c r="S39" s="16">
        <f t="shared" ref="S39:T39" si="114">Q39-L39</f>
        <v>290895</v>
      </c>
      <c r="T39" s="17">
        <f t="shared" si="114"/>
        <v>1246.9699999999993</v>
      </c>
      <c r="U39" s="10">
        <v>56657</v>
      </c>
      <c r="V39" s="10">
        <v>2030.58</v>
      </c>
      <c r="W39" s="16">
        <f t="shared" ref="W39:X39" si="115">U39-N39</f>
        <v>1845</v>
      </c>
      <c r="X39" s="17">
        <f t="shared" si="115"/>
        <v>66.159999999999854</v>
      </c>
      <c r="Y39" s="17">
        <f t="shared" si="4"/>
        <v>1313.1299999999992</v>
      </c>
      <c r="Z39" s="10"/>
    </row>
    <row r="40" spans="1:26" ht="20.25" customHeight="1">
      <c r="A40" s="5" t="s">
        <v>55</v>
      </c>
      <c r="B40" s="5" t="s">
        <v>27</v>
      </c>
      <c r="C40" s="8">
        <v>155565</v>
      </c>
      <c r="D40" s="9">
        <v>516.94000000000005</v>
      </c>
      <c r="E40" s="8">
        <v>70408</v>
      </c>
      <c r="F40" s="9">
        <v>3637.69</v>
      </c>
      <c r="G40" s="8">
        <v>155565</v>
      </c>
      <c r="H40" s="9">
        <v>516.94000000000005</v>
      </c>
      <c r="I40" s="8">
        <v>70408</v>
      </c>
      <c r="J40" s="9">
        <v>3637.69</v>
      </c>
      <c r="K40" s="10"/>
      <c r="L40" s="11">
        <f t="shared" ref="L40:O40" si="116">SUM(C40+G40)</f>
        <v>311130</v>
      </c>
      <c r="M40" s="12">
        <f t="shared" si="116"/>
        <v>1033.8800000000001</v>
      </c>
      <c r="N40" s="11">
        <f t="shared" si="116"/>
        <v>140816</v>
      </c>
      <c r="O40" s="12">
        <f t="shared" si="116"/>
        <v>7275.38</v>
      </c>
      <c r="P40" s="63">
        <f t="shared" si="1"/>
        <v>8309.26</v>
      </c>
      <c r="Q40" s="10">
        <v>311149</v>
      </c>
      <c r="R40" s="10">
        <v>1033.95</v>
      </c>
      <c r="S40" s="16">
        <f t="shared" ref="S40:T40" si="117">Q40-L40</f>
        <v>19</v>
      </c>
      <c r="T40" s="17">
        <f t="shared" si="117"/>
        <v>6.9999999999936335E-2</v>
      </c>
      <c r="U40" s="10">
        <v>111211</v>
      </c>
      <c r="V40" s="10">
        <v>5746.15</v>
      </c>
      <c r="W40" s="16">
        <f t="shared" ref="W40:X40" si="118">U40-N40</f>
        <v>-29605</v>
      </c>
      <c r="X40" s="17">
        <f t="shared" si="118"/>
        <v>-1529.2300000000005</v>
      </c>
      <c r="Y40" s="17">
        <f t="shared" si="4"/>
        <v>-1529.1600000000005</v>
      </c>
      <c r="Z40" s="10"/>
    </row>
    <row r="41" spans="1:26" ht="20.25" customHeight="1">
      <c r="A41" s="5" t="s">
        <v>55</v>
      </c>
      <c r="B41" s="5" t="s">
        <v>35</v>
      </c>
      <c r="C41" s="8">
        <v>155565</v>
      </c>
      <c r="D41" s="9">
        <v>515.08000000000004</v>
      </c>
      <c r="E41" s="8">
        <v>70408</v>
      </c>
      <c r="F41" s="9">
        <v>3277.08</v>
      </c>
      <c r="G41" s="8">
        <v>155565</v>
      </c>
      <c r="H41" s="9">
        <v>515.08000000000004</v>
      </c>
      <c r="I41" s="8">
        <v>70408</v>
      </c>
      <c r="J41" s="9">
        <v>3277.08</v>
      </c>
      <c r="K41" s="10"/>
      <c r="L41" s="11">
        <f t="shared" ref="L41:O41" si="119">SUM(C41+G41)</f>
        <v>311130</v>
      </c>
      <c r="M41" s="12">
        <f t="shared" si="119"/>
        <v>1030.1600000000001</v>
      </c>
      <c r="N41" s="11">
        <f t="shared" si="119"/>
        <v>140816</v>
      </c>
      <c r="O41" s="12">
        <f t="shared" si="119"/>
        <v>6554.16</v>
      </c>
      <c r="P41" s="63">
        <f t="shared" si="1"/>
        <v>7584.32</v>
      </c>
      <c r="Q41" s="10">
        <v>311149</v>
      </c>
      <c r="R41" s="10">
        <v>1029.95</v>
      </c>
      <c r="S41" s="16">
        <f t="shared" ref="S41:T41" si="120">Q41-L41</f>
        <v>19</v>
      </c>
      <c r="T41" s="17">
        <f t="shared" si="120"/>
        <v>-0.21000000000003638</v>
      </c>
      <c r="U41" s="10">
        <v>111211</v>
      </c>
      <c r="V41" s="10">
        <v>5176.46</v>
      </c>
      <c r="W41" s="16">
        <f t="shared" ref="W41:X41" si="121">U41-N41</f>
        <v>-29605</v>
      </c>
      <c r="X41" s="17">
        <f t="shared" si="121"/>
        <v>-1377.6999999999998</v>
      </c>
      <c r="Y41" s="17">
        <f t="shared" si="4"/>
        <v>-1377.9099999999999</v>
      </c>
      <c r="Z41" s="10"/>
    </row>
    <row r="42" spans="1:26" ht="20.25" customHeight="1">
      <c r="A42" s="5" t="s">
        <v>56</v>
      </c>
      <c r="B42" s="5" t="s">
        <v>27</v>
      </c>
      <c r="C42" s="8">
        <v>12432</v>
      </c>
      <c r="D42" s="9">
        <v>142.72999999999999</v>
      </c>
      <c r="E42" s="8">
        <v>3576</v>
      </c>
      <c r="F42" s="9">
        <v>328.42</v>
      </c>
      <c r="G42" s="8">
        <v>12432</v>
      </c>
      <c r="H42" s="9">
        <v>142.72999999999999</v>
      </c>
      <c r="I42" s="8">
        <v>3576</v>
      </c>
      <c r="J42" s="9">
        <v>328.42</v>
      </c>
      <c r="K42" s="10"/>
      <c r="L42" s="11">
        <f t="shared" ref="L42:O42" si="122">SUM(C42+G42)</f>
        <v>24864</v>
      </c>
      <c r="M42" s="12">
        <f t="shared" si="122"/>
        <v>285.45999999999998</v>
      </c>
      <c r="N42" s="11">
        <f t="shared" si="122"/>
        <v>7152</v>
      </c>
      <c r="O42" s="12">
        <f t="shared" si="122"/>
        <v>656.84</v>
      </c>
      <c r="P42" s="63">
        <f t="shared" si="1"/>
        <v>942.3</v>
      </c>
      <c r="Q42" s="10">
        <v>28495</v>
      </c>
      <c r="R42" s="10">
        <v>327.12</v>
      </c>
      <c r="S42" s="16">
        <f t="shared" ref="S42:T42" si="123">Q42-L42</f>
        <v>3631</v>
      </c>
      <c r="T42" s="17">
        <f t="shared" si="123"/>
        <v>41.660000000000025</v>
      </c>
      <c r="U42" s="10">
        <v>4545</v>
      </c>
      <c r="V42" s="10">
        <v>417.41</v>
      </c>
      <c r="W42" s="16">
        <f t="shared" ref="W42:X42" si="124">U42-N42</f>
        <v>-2607</v>
      </c>
      <c r="X42" s="17">
        <f t="shared" si="124"/>
        <v>-239.43</v>
      </c>
      <c r="Y42" s="17">
        <f t="shared" si="4"/>
        <v>-197.76999999999998</v>
      </c>
      <c r="Z42" s="10"/>
    </row>
    <row r="43" spans="1:26" ht="20.25" customHeight="1">
      <c r="A43" s="5" t="s">
        <v>56</v>
      </c>
      <c r="B43" s="5" t="s">
        <v>52</v>
      </c>
      <c r="C43" s="8">
        <v>12433</v>
      </c>
      <c r="D43" s="9">
        <v>128.55000000000001</v>
      </c>
      <c r="E43" s="8">
        <v>3576</v>
      </c>
      <c r="F43" s="9">
        <v>295.88</v>
      </c>
      <c r="G43" s="8">
        <v>12432</v>
      </c>
      <c r="H43" s="9">
        <v>128.55000000000001</v>
      </c>
      <c r="I43" s="8">
        <v>3576</v>
      </c>
      <c r="J43" s="9">
        <v>295.88</v>
      </c>
      <c r="K43" s="10"/>
      <c r="L43" s="11">
        <f t="shared" ref="L43:O43" si="125">SUM(C43+G43)</f>
        <v>24865</v>
      </c>
      <c r="M43" s="12">
        <f t="shared" si="125"/>
        <v>257.10000000000002</v>
      </c>
      <c r="N43" s="11">
        <f t="shared" si="125"/>
        <v>7152</v>
      </c>
      <c r="O43" s="12">
        <f t="shared" si="125"/>
        <v>591.76</v>
      </c>
      <c r="P43" s="63">
        <f t="shared" si="1"/>
        <v>848.86</v>
      </c>
      <c r="Q43" s="10">
        <v>28495</v>
      </c>
      <c r="R43" s="10">
        <v>294.64</v>
      </c>
      <c r="S43" s="16">
        <f t="shared" ref="S43:T43" si="126">Q43-L43</f>
        <v>3630</v>
      </c>
      <c r="T43" s="17">
        <f t="shared" si="126"/>
        <v>37.539999999999964</v>
      </c>
      <c r="U43" s="10">
        <v>4545</v>
      </c>
      <c r="V43" s="10">
        <v>376.05</v>
      </c>
      <c r="W43" s="16">
        <f t="shared" ref="W43:X43" si="127">U43-N43</f>
        <v>-2607</v>
      </c>
      <c r="X43" s="17">
        <f t="shared" si="127"/>
        <v>-215.70999999999998</v>
      </c>
      <c r="Y43" s="17">
        <f t="shared" si="4"/>
        <v>-178.17000000000002</v>
      </c>
      <c r="Z43" s="10"/>
    </row>
    <row r="44" spans="1:26" ht="20.25" customHeight="1">
      <c r="A44" s="5" t="s">
        <v>57</v>
      </c>
      <c r="B44" s="5" t="s">
        <v>27</v>
      </c>
      <c r="C44" s="8">
        <v>178642</v>
      </c>
      <c r="D44" s="9">
        <v>686.27</v>
      </c>
      <c r="E44" s="8">
        <v>15394</v>
      </c>
      <c r="F44" s="9">
        <v>795.23</v>
      </c>
      <c r="G44" s="8">
        <v>178642</v>
      </c>
      <c r="H44" s="9">
        <v>686.27</v>
      </c>
      <c r="I44" s="8">
        <v>15394</v>
      </c>
      <c r="J44" s="9">
        <v>795.23</v>
      </c>
      <c r="K44" s="10"/>
      <c r="L44" s="11">
        <f t="shared" ref="L44:O44" si="128">SUM(C44+G44)</f>
        <v>357284</v>
      </c>
      <c r="M44" s="12">
        <f t="shared" si="128"/>
        <v>1372.54</v>
      </c>
      <c r="N44" s="11">
        <f t="shared" si="128"/>
        <v>30788</v>
      </c>
      <c r="O44" s="12">
        <f t="shared" si="128"/>
        <v>1590.46</v>
      </c>
      <c r="P44" s="63">
        <f t="shared" si="1"/>
        <v>2963</v>
      </c>
      <c r="Q44" s="10">
        <v>364415</v>
      </c>
      <c r="R44" s="10">
        <v>1392.47</v>
      </c>
      <c r="S44" s="16">
        <f t="shared" ref="S44:T44" si="129">Q44-L44</f>
        <v>7131</v>
      </c>
      <c r="T44" s="17">
        <f t="shared" si="129"/>
        <v>19.930000000000064</v>
      </c>
      <c r="U44" s="10">
        <v>18842</v>
      </c>
      <c r="V44" s="10">
        <v>973.38</v>
      </c>
      <c r="W44" s="16">
        <f t="shared" ref="W44:X44" si="130">U44-N44</f>
        <v>-11946</v>
      </c>
      <c r="X44" s="17">
        <f t="shared" si="130"/>
        <v>-617.08000000000004</v>
      </c>
      <c r="Y44" s="17">
        <f t="shared" si="4"/>
        <v>-597.15</v>
      </c>
      <c r="Z44" s="10"/>
    </row>
    <row r="45" spans="1:26" ht="20.25" customHeight="1">
      <c r="A45" s="5" t="s">
        <v>57</v>
      </c>
      <c r="B45" s="5" t="s">
        <v>35</v>
      </c>
      <c r="C45" s="8">
        <v>178642</v>
      </c>
      <c r="D45" s="9">
        <v>646.47</v>
      </c>
      <c r="E45" s="8">
        <v>15394</v>
      </c>
      <c r="F45" s="9">
        <v>716.41</v>
      </c>
      <c r="G45" s="8">
        <v>178642</v>
      </c>
      <c r="H45" s="9">
        <v>646.47</v>
      </c>
      <c r="I45" s="8">
        <v>15394</v>
      </c>
      <c r="J45" s="9">
        <v>716.41</v>
      </c>
      <c r="K45" s="10"/>
      <c r="L45" s="11">
        <f t="shared" ref="L45:O45" si="131">SUM(C45+G45)</f>
        <v>357284</v>
      </c>
      <c r="M45" s="12">
        <f t="shared" si="131"/>
        <v>1292.94</v>
      </c>
      <c r="N45" s="11">
        <f t="shared" si="131"/>
        <v>30788</v>
      </c>
      <c r="O45" s="12">
        <f t="shared" si="131"/>
        <v>1432.82</v>
      </c>
      <c r="P45" s="63">
        <f t="shared" si="1"/>
        <v>2725.76</v>
      </c>
      <c r="Q45" s="10">
        <v>364415</v>
      </c>
      <c r="R45" s="10">
        <v>1314.41</v>
      </c>
      <c r="S45" s="16">
        <f t="shared" ref="S45:T45" si="132">Q45-L45</f>
        <v>7131</v>
      </c>
      <c r="T45" s="17">
        <f t="shared" si="132"/>
        <v>21.470000000000027</v>
      </c>
      <c r="U45" s="10">
        <v>18842</v>
      </c>
      <c r="V45" s="10">
        <v>876.91</v>
      </c>
      <c r="W45" s="16">
        <f t="shared" ref="W45:X45" si="133">U45-N45</f>
        <v>-11946</v>
      </c>
      <c r="X45" s="17">
        <f t="shared" si="133"/>
        <v>-555.91</v>
      </c>
      <c r="Y45" s="17">
        <f t="shared" si="4"/>
        <v>-534.43999999999994</v>
      </c>
      <c r="Z45" s="10"/>
    </row>
    <row r="46" spans="1:26" ht="17.25" customHeight="1">
      <c r="A46" s="64" t="s">
        <v>201</v>
      </c>
      <c r="B46" s="64" t="s">
        <v>27</v>
      </c>
      <c r="C46" s="65">
        <v>1847295</v>
      </c>
      <c r="D46" s="66">
        <v>9940.94</v>
      </c>
      <c r="E46" s="65">
        <v>273045</v>
      </c>
      <c r="F46" s="66">
        <v>14917.99</v>
      </c>
      <c r="G46" s="65">
        <v>0</v>
      </c>
      <c r="H46" s="66">
        <v>0</v>
      </c>
      <c r="I46" s="65">
        <v>0</v>
      </c>
      <c r="J46" s="66">
        <v>0</v>
      </c>
      <c r="K46" s="67"/>
      <c r="L46" s="65">
        <f t="shared" ref="L46:O46" si="134">SUM(C46+G46)</f>
        <v>1847295</v>
      </c>
      <c r="M46" s="66">
        <f t="shared" si="134"/>
        <v>9940.94</v>
      </c>
      <c r="N46" s="65">
        <f t="shared" si="134"/>
        <v>273045</v>
      </c>
      <c r="O46" s="66">
        <f t="shared" si="134"/>
        <v>14917.99</v>
      </c>
      <c r="P46" s="68">
        <f t="shared" si="1"/>
        <v>24858.93</v>
      </c>
      <c r="Q46" s="67">
        <v>1777967</v>
      </c>
      <c r="R46" s="67">
        <v>10579.36</v>
      </c>
      <c r="S46" s="69">
        <f t="shared" ref="S46:T46" si="135">Q46-L46</f>
        <v>-69328</v>
      </c>
      <c r="T46" s="70">
        <f t="shared" si="135"/>
        <v>638.42000000000007</v>
      </c>
      <c r="U46" s="67">
        <v>285922</v>
      </c>
      <c r="V46" s="67">
        <v>15574.32</v>
      </c>
      <c r="W46" s="69">
        <f t="shared" ref="W46:X46" si="136">U46-N46</f>
        <v>12877</v>
      </c>
      <c r="X46" s="70">
        <f t="shared" si="136"/>
        <v>656.32999999999993</v>
      </c>
      <c r="Y46" s="70">
        <f t="shared" si="4"/>
        <v>1294.75</v>
      </c>
      <c r="Z46" s="67" t="s">
        <v>202</v>
      </c>
    </row>
    <row r="47" spans="1:26" ht="18" customHeight="1">
      <c r="A47" s="64" t="s">
        <v>201</v>
      </c>
      <c r="B47" s="64" t="s">
        <v>32</v>
      </c>
      <c r="C47" s="65">
        <v>1727261</v>
      </c>
      <c r="D47" s="66">
        <v>7872.23</v>
      </c>
      <c r="E47" s="65">
        <v>266045</v>
      </c>
      <c r="F47" s="66">
        <v>12820.59</v>
      </c>
      <c r="G47" s="65">
        <v>0</v>
      </c>
      <c r="H47" s="66">
        <v>0</v>
      </c>
      <c r="I47" s="65">
        <v>0</v>
      </c>
      <c r="J47" s="66">
        <v>0</v>
      </c>
      <c r="K47" s="67"/>
      <c r="L47" s="65">
        <f t="shared" ref="L47:O47" si="137">SUM(C47+G47)</f>
        <v>1727261</v>
      </c>
      <c r="M47" s="66">
        <f t="shared" si="137"/>
        <v>7872.23</v>
      </c>
      <c r="N47" s="65">
        <f t="shared" si="137"/>
        <v>266045</v>
      </c>
      <c r="O47" s="66">
        <f t="shared" si="137"/>
        <v>12820.59</v>
      </c>
      <c r="P47" s="68">
        <f t="shared" si="1"/>
        <v>20692.82</v>
      </c>
      <c r="Q47" s="67">
        <v>1642164</v>
      </c>
      <c r="R47" s="67">
        <v>8203.18</v>
      </c>
      <c r="S47" s="69">
        <f t="shared" ref="S47:T47" si="138">Q47-L47</f>
        <v>-85097</v>
      </c>
      <c r="T47" s="70">
        <f t="shared" si="138"/>
        <v>330.95000000000073</v>
      </c>
      <c r="U47" s="67">
        <v>277581</v>
      </c>
      <c r="V47" s="67">
        <v>13331.74</v>
      </c>
      <c r="W47" s="69">
        <f t="shared" ref="W47:X47" si="139">U47-N47</f>
        <v>11536</v>
      </c>
      <c r="X47" s="70">
        <f t="shared" si="139"/>
        <v>511.14999999999964</v>
      </c>
      <c r="Y47" s="70">
        <f t="shared" si="4"/>
        <v>842.10000000000036</v>
      </c>
      <c r="Z47" s="67" t="s">
        <v>202</v>
      </c>
    </row>
    <row r="48" spans="1:26" ht="17.25" customHeight="1">
      <c r="A48" s="64" t="s">
        <v>201</v>
      </c>
      <c r="B48" s="64" t="s">
        <v>203</v>
      </c>
      <c r="C48" s="65">
        <v>120034</v>
      </c>
      <c r="D48" s="66">
        <v>1189.4000000000001</v>
      </c>
      <c r="E48" s="65">
        <v>7000</v>
      </c>
      <c r="F48" s="66">
        <v>477.82</v>
      </c>
      <c r="G48" s="65">
        <v>0</v>
      </c>
      <c r="H48" s="66">
        <v>0</v>
      </c>
      <c r="I48" s="65">
        <v>0</v>
      </c>
      <c r="J48" s="66">
        <v>0</v>
      </c>
      <c r="K48" s="67"/>
      <c r="L48" s="65">
        <f t="shared" ref="L48:O48" si="140">SUM(C48+G48)</f>
        <v>120034</v>
      </c>
      <c r="M48" s="66">
        <f t="shared" si="140"/>
        <v>1189.4000000000001</v>
      </c>
      <c r="N48" s="65">
        <f t="shared" si="140"/>
        <v>7000</v>
      </c>
      <c r="O48" s="66">
        <f t="shared" si="140"/>
        <v>477.82</v>
      </c>
      <c r="P48" s="68">
        <f t="shared" si="1"/>
        <v>1667.22</v>
      </c>
      <c r="Q48" s="67">
        <v>135803</v>
      </c>
      <c r="R48" s="67">
        <v>1333.3</v>
      </c>
      <c r="S48" s="69">
        <f t="shared" ref="S48:T48" si="141">Q48-L48</f>
        <v>15769</v>
      </c>
      <c r="T48" s="70">
        <f t="shared" si="141"/>
        <v>143.89999999999986</v>
      </c>
      <c r="U48" s="67">
        <v>8341</v>
      </c>
      <c r="V48" s="67">
        <v>569.36</v>
      </c>
      <c r="W48" s="69">
        <f t="shared" ref="W48:X48" si="142">U48-N48</f>
        <v>1341</v>
      </c>
      <c r="X48" s="70">
        <f t="shared" si="142"/>
        <v>91.54000000000002</v>
      </c>
      <c r="Y48" s="70">
        <f t="shared" si="4"/>
        <v>235.43999999999988</v>
      </c>
      <c r="Z48" s="67" t="s">
        <v>202</v>
      </c>
    </row>
    <row r="49" spans="1:26" ht="20.25" customHeight="1">
      <c r="A49" s="5" t="s">
        <v>204</v>
      </c>
      <c r="B49" s="5" t="s">
        <v>27</v>
      </c>
      <c r="C49" s="8">
        <v>399749</v>
      </c>
      <c r="D49" s="9">
        <v>1652.12</v>
      </c>
      <c r="E49" s="8">
        <v>68066</v>
      </c>
      <c r="F49" s="9">
        <v>3590.48</v>
      </c>
      <c r="G49" s="8">
        <v>399749</v>
      </c>
      <c r="H49" s="9">
        <v>1652.12</v>
      </c>
      <c r="I49" s="8">
        <v>68066</v>
      </c>
      <c r="J49" s="9">
        <v>3590.48</v>
      </c>
      <c r="K49" s="10"/>
      <c r="L49" s="11">
        <f t="shared" ref="L49:O49" si="143">SUM(C49+G49)</f>
        <v>799498</v>
      </c>
      <c r="M49" s="12">
        <f t="shared" si="143"/>
        <v>3304.24</v>
      </c>
      <c r="N49" s="11">
        <f t="shared" si="143"/>
        <v>136132</v>
      </c>
      <c r="O49" s="12">
        <f t="shared" si="143"/>
        <v>7180.96</v>
      </c>
      <c r="P49" s="63">
        <f t="shared" si="1"/>
        <v>10485.200000000001</v>
      </c>
      <c r="Q49" s="10">
        <v>822780</v>
      </c>
      <c r="R49" s="10">
        <v>3400.39</v>
      </c>
      <c r="S49" s="16">
        <f t="shared" ref="S49:T49" si="144">Q49-L49</f>
        <v>23282</v>
      </c>
      <c r="T49" s="17">
        <f t="shared" si="144"/>
        <v>96.150000000000091</v>
      </c>
      <c r="U49" s="10">
        <v>136627</v>
      </c>
      <c r="V49" s="10">
        <v>7207.07</v>
      </c>
      <c r="W49" s="16">
        <f t="shared" ref="W49:X49" si="145">U49-N49</f>
        <v>495</v>
      </c>
      <c r="X49" s="17">
        <f t="shared" si="145"/>
        <v>26.109999999999673</v>
      </c>
      <c r="Y49" s="17">
        <f t="shared" si="4"/>
        <v>122.25999999999976</v>
      </c>
      <c r="Z49" s="10"/>
    </row>
    <row r="50" spans="1:26" ht="20.25" customHeight="1">
      <c r="A50" s="5" t="s">
        <v>204</v>
      </c>
      <c r="B50" s="5" t="s">
        <v>32</v>
      </c>
      <c r="C50" s="8">
        <v>399749</v>
      </c>
      <c r="D50" s="9">
        <v>1652.12</v>
      </c>
      <c r="E50" s="8">
        <v>68066</v>
      </c>
      <c r="F50" s="9">
        <v>3590.48</v>
      </c>
      <c r="G50" s="8">
        <v>399749</v>
      </c>
      <c r="H50" s="9">
        <v>1652.12</v>
      </c>
      <c r="I50" s="8">
        <v>68066</v>
      </c>
      <c r="J50" s="9">
        <v>3590.48</v>
      </c>
      <c r="K50" s="10"/>
      <c r="L50" s="11">
        <f t="shared" ref="L50:O50" si="146">SUM(C50+G50)</f>
        <v>799498</v>
      </c>
      <c r="M50" s="12">
        <f t="shared" si="146"/>
        <v>3304.24</v>
      </c>
      <c r="N50" s="11">
        <f t="shared" si="146"/>
        <v>136132</v>
      </c>
      <c r="O50" s="12">
        <f t="shared" si="146"/>
        <v>7180.96</v>
      </c>
      <c r="P50" s="63">
        <f t="shared" si="1"/>
        <v>10485.200000000001</v>
      </c>
      <c r="Q50" s="10">
        <v>822780</v>
      </c>
      <c r="R50" s="10">
        <v>3400.39</v>
      </c>
      <c r="S50" s="16">
        <f t="shared" ref="S50:T50" si="147">Q50-L50</f>
        <v>23282</v>
      </c>
      <c r="T50" s="17">
        <f t="shared" si="147"/>
        <v>96.150000000000091</v>
      </c>
      <c r="U50" s="10">
        <v>136627</v>
      </c>
      <c r="V50" s="10">
        <v>7207.07</v>
      </c>
      <c r="W50" s="16">
        <f t="shared" ref="W50:X50" si="148">U50-N50</f>
        <v>495</v>
      </c>
      <c r="X50" s="17">
        <f t="shared" si="148"/>
        <v>26.109999999999673</v>
      </c>
      <c r="Y50" s="17">
        <f t="shared" si="4"/>
        <v>122.25999999999976</v>
      </c>
      <c r="Z50" s="10"/>
    </row>
    <row r="51" spans="1:26" ht="20.25" customHeight="1">
      <c r="A51" s="5" t="s">
        <v>138</v>
      </c>
      <c r="B51" s="5" t="s">
        <v>27</v>
      </c>
      <c r="C51" s="8">
        <v>878187</v>
      </c>
      <c r="D51" s="9">
        <v>8369.86</v>
      </c>
      <c r="E51" s="8">
        <v>33719</v>
      </c>
      <c r="F51" s="9">
        <v>2718.49</v>
      </c>
      <c r="G51" s="8">
        <v>878188</v>
      </c>
      <c r="H51" s="9">
        <v>8369.86</v>
      </c>
      <c r="I51" s="8">
        <v>33719</v>
      </c>
      <c r="J51" s="9">
        <v>2718.49</v>
      </c>
      <c r="K51" s="10"/>
      <c r="L51" s="11">
        <f t="shared" ref="L51:O51" si="149">SUM(C51+G51)</f>
        <v>1756375</v>
      </c>
      <c r="M51" s="12">
        <f t="shared" si="149"/>
        <v>16739.72</v>
      </c>
      <c r="N51" s="11">
        <f t="shared" si="149"/>
        <v>67438</v>
      </c>
      <c r="O51" s="12">
        <f t="shared" si="149"/>
        <v>5436.98</v>
      </c>
      <c r="P51" s="63">
        <f t="shared" si="1"/>
        <v>22176.7</v>
      </c>
      <c r="Q51" s="10">
        <v>2067341</v>
      </c>
      <c r="R51" s="10">
        <v>23248.58</v>
      </c>
      <c r="S51" s="16">
        <f t="shared" ref="S51:T51" si="150">Q51-L51</f>
        <v>310966</v>
      </c>
      <c r="T51" s="17">
        <f t="shared" si="150"/>
        <v>6508.8600000000006</v>
      </c>
      <c r="U51" s="10">
        <v>75463</v>
      </c>
      <c r="V51" s="10">
        <v>6557.41</v>
      </c>
      <c r="W51" s="16">
        <f t="shared" ref="W51:X51" si="151">U51-N51</f>
        <v>8025</v>
      </c>
      <c r="X51" s="17">
        <f t="shared" si="151"/>
        <v>1120.4300000000003</v>
      </c>
      <c r="Y51" s="17">
        <f t="shared" si="4"/>
        <v>7629.2900000000009</v>
      </c>
      <c r="Z51" s="10"/>
    </row>
    <row r="52" spans="1:26" ht="20.25" customHeight="1">
      <c r="A52" s="5" t="s">
        <v>138</v>
      </c>
      <c r="B52" s="5" t="s">
        <v>30</v>
      </c>
      <c r="C52" s="8">
        <v>878187</v>
      </c>
      <c r="D52" s="9">
        <v>6785.03</v>
      </c>
      <c r="E52" s="8">
        <v>33719</v>
      </c>
      <c r="F52" s="9">
        <v>2236.83</v>
      </c>
      <c r="G52" s="8">
        <v>878188</v>
      </c>
      <c r="H52" s="9">
        <v>6785.03</v>
      </c>
      <c r="I52" s="8">
        <v>33719</v>
      </c>
      <c r="J52" s="9">
        <v>2236.83</v>
      </c>
      <c r="K52" s="10"/>
      <c r="L52" s="11">
        <f t="shared" ref="L52:O52" si="152">SUM(C52+G52)</f>
        <v>1756375</v>
      </c>
      <c r="M52" s="12">
        <f t="shared" si="152"/>
        <v>13570.06</v>
      </c>
      <c r="N52" s="11">
        <f t="shared" si="152"/>
        <v>67438</v>
      </c>
      <c r="O52" s="12">
        <f t="shared" si="152"/>
        <v>4473.66</v>
      </c>
      <c r="P52" s="63">
        <f t="shared" si="1"/>
        <v>18043.72</v>
      </c>
      <c r="Q52" s="10">
        <v>2067341</v>
      </c>
      <c r="R52" s="10">
        <v>18650.91</v>
      </c>
      <c r="S52" s="16">
        <f t="shared" ref="S52:T52" si="153">Q52-L52</f>
        <v>310966</v>
      </c>
      <c r="T52" s="17">
        <f t="shared" si="153"/>
        <v>5080.8500000000004</v>
      </c>
      <c r="U52" s="10">
        <v>75463</v>
      </c>
      <c r="V52" s="10">
        <v>5347.11</v>
      </c>
      <c r="W52" s="16">
        <f t="shared" ref="W52:X52" si="154">U52-N52</f>
        <v>8025</v>
      </c>
      <c r="X52" s="17">
        <f t="shared" si="154"/>
        <v>873.44999999999982</v>
      </c>
      <c r="Y52" s="17">
        <f t="shared" si="4"/>
        <v>5954.3</v>
      </c>
      <c r="Z52" s="10"/>
    </row>
    <row r="53" spans="1:26" ht="20.25" customHeight="1">
      <c r="A53" s="5" t="s">
        <v>205</v>
      </c>
      <c r="B53" s="5" t="s">
        <v>27</v>
      </c>
      <c r="C53" s="8">
        <v>880588</v>
      </c>
      <c r="D53" s="9">
        <v>4107.3500000000004</v>
      </c>
      <c r="E53" s="8">
        <v>109608</v>
      </c>
      <c r="F53" s="9">
        <v>5808.42</v>
      </c>
      <c r="G53" s="8">
        <v>880588</v>
      </c>
      <c r="H53" s="9">
        <v>4107.3500000000004</v>
      </c>
      <c r="I53" s="8">
        <v>109608</v>
      </c>
      <c r="J53" s="9">
        <v>5808.42</v>
      </c>
      <c r="K53" s="10"/>
      <c r="L53" s="11">
        <f t="shared" ref="L53:O53" si="155">SUM(C53+G53)</f>
        <v>1761176</v>
      </c>
      <c r="M53" s="12">
        <f t="shared" si="155"/>
        <v>8214.7000000000007</v>
      </c>
      <c r="N53" s="11">
        <f t="shared" si="155"/>
        <v>219216</v>
      </c>
      <c r="O53" s="12">
        <f t="shared" si="155"/>
        <v>11616.84</v>
      </c>
      <c r="P53" s="63">
        <f t="shared" si="1"/>
        <v>19831.54</v>
      </c>
      <c r="Q53" s="10">
        <v>1558413</v>
      </c>
      <c r="R53" s="10">
        <v>7628.94</v>
      </c>
      <c r="S53" s="16">
        <f t="shared" ref="S53:T53" si="156">Q53-L53</f>
        <v>-202763</v>
      </c>
      <c r="T53" s="17">
        <f t="shared" si="156"/>
        <v>-585.76000000000113</v>
      </c>
      <c r="U53" s="10">
        <v>186428</v>
      </c>
      <c r="V53" s="10">
        <v>10033.26</v>
      </c>
      <c r="W53" s="16">
        <f t="shared" ref="W53:X53" si="157">U53-N53</f>
        <v>-32788</v>
      </c>
      <c r="X53" s="17">
        <f t="shared" si="157"/>
        <v>-1583.58</v>
      </c>
      <c r="Y53" s="17">
        <f t="shared" si="4"/>
        <v>-2169.3400000000011</v>
      </c>
      <c r="Z53" s="10"/>
    </row>
    <row r="54" spans="1:26" ht="20.25" customHeight="1">
      <c r="A54" s="5" t="s">
        <v>205</v>
      </c>
      <c r="B54" s="5" t="s">
        <v>32</v>
      </c>
      <c r="C54" s="8">
        <v>880588</v>
      </c>
      <c r="D54" s="9">
        <v>3870.55</v>
      </c>
      <c r="E54" s="8">
        <v>109608</v>
      </c>
      <c r="F54" s="9">
        <v>5014.17</v>
      </c>
      <c r="G54" s="8">
        <v>880588</v>
      </c>
      <c r="H54" s="9">
        <v>3870.55</v>
      </c>
      <c r="I54" s="8">
        <v>109608</v>
      </c>
      <c r="J54" s="9">
        <v>5014.17</v>
      </c>
      <c r="K54" s="10"/>
      <c r="L54" s="11">
        <f t="shared" ref="L54:O54" si="158">SUM(C54+G54)</f>
        <v>1761176</v>
      </c>
      <c r="M54" s="12">
        <f t="shared" si="158"/>
        <v>7741.1</v>
      </c>
      <c r="N54" s="11">
        <f t="shared" si="158"/>
        <v>219216</v>
      </c>
      <c r="O54" s="12">
        <f t="shared" si="158"/>
        <v>10028.34</v>
      </c>
      <c r="P54" s="63">
        <f t="shared" si="1"/>
        <v>17769.440000000002</v>
      </c>
      <c r="Q54" s="10">
        <v>1558413</v>
      </c>
      <c r="R54" s="10">
        <v>7119.56</v>
      </c>
      <c r="S54" s="16">
        <f t="shared" ref="S54:T54" si="159">Q54-L54</f>
        <v>-202763</v>
      </c>
      <c r="T54" s="17">
        <f t="shared" si="159"/>
        <v>-621.54</v>
      </c>
      <c r="U54" s="10">
        <v>186428</v>
      </c>
      <c r="V54" s="10">
        <v>8637.9500000000007</v>
      </c>
      <c r="W54" s="16">
        <f t="shared" ref="W54:X54" si="160">U54-N54</f>
        <v>-32788</v>
      </c>
      <c r="X54" s="17">
        <f t="shared" si="160"/>
        <v>-1390.3899999999994</v>
      </c>
      <c r="Y54" s="17">
        <f t="shared" si="4"/>
        <v>-2011.9299999999994</v>
      </c>
      <c r="Z54" s="10"/>
    </row>
    <row r="55" spans="1:26" ht="20.25" customHeight="1">
      <c r="A55" s="5" t="s">
        <v>206</v>
      </c>
      <c r="B55" s="5" t="s">
        <v>27</v>
      </c>
      <c r="C55" s="8">
        <v>3323265</v>
      </c>
      <c r="D55" s="9">
        <v>13680.71</v>
      </c>
      <c r="E55" s="8">
        <v>114400</v>
      </c>
      <c r="F55" s="9">
        <v>6088.37</v>
      </c>
      <c r="G55" s="8">
        <v>3323265</v>
      </c>
      <c r="H55" s="9">
        <v>13680.71</v>
      </c>
      <c r="I55" s="8">
        <v>114400</v>
      </c>
      <c r="J55" s="9">
        <v>6088.37</v>
      </c>
      <c r="K55" s="10"/>
      <c r="L55" s="11">
        <f t="shared" ref="L55:O55" si="161">SUM(C55+G55)</f>
        <v>6646530</v>
      </c>
      <c r="M55" s="12">
        <f t="shared" si="161"/>
        <v>27361.42</v>
      </c>
      <c r="N55" s="11">
        <f t="shared" si="161"/>
        <v>228800</v>
      </c>
      <c r="O55" s="12">
        <f t="shared" si="161"/>
        <v>12176.74</v>
      </c>
      <c r="P55" s="63">
        <f t="shared" si="1"/>
        <v>39538.159999999996</v>
      </c>
      <c r="Q55" s="10">
        <v>6722298</v>
      </c>
      <c r="R55" s="10">
        <v>27446.95</v>
      </c>
      <c r="S55" s="16">
        <f t="shared" ref="S55:T55" si="162">Q55-L55</f>
        <v>75768</v>
      </c>
      <c r="T55" s="17">
        <f t="shared" si="162"/>
        <v>85.530000000002474</v>
      </c>
      <c r="U55" s="10">
        <v>181644</v>
      </c>
      <c r="V55" s="10">
        <v>9667.1</v>
      </c>
      <c r="W55" s="16">
        <f t="shared" ref="W55:X55" si="163">U55-N55</f>
        <v>-47156</v>
      </c>
      <c r="X55" s="17">
        <f t="shared" si="163"/>
        <v>-2509.6399999999994</v>
      </c>
      <c r="Y55" s="17">
        <f t="shared" si="4"/>
        <v>-2424.1099999999969</v>
      </c>
      <c r="Z55" s="10"/>
    </row>
    <row r="56" spans="1:26" ht="20.25" customHeight="1">
      <c r="A56" s="5" t="s">
        <v>206</v>
      </c>
      <c r="B56" s="5" t="s">
        <v>35</v>
      </c>
      <c r="C56" s="8">
        <v>3323265</v>
      </c>
      <c r="D56" s="9">
        <v>13618.44</v>
      </c>
      <c r="E56" s="8">
        <v>114400</v>
      </c>
      <c r="F56" s="9">
        <v>5484.34</v>
      </c>
      <c r="G56" s="8">
        <v>3323265</v>
      </c>
      <c r="H56" s="9">
        <v>13618.44</v>
      </c>
      <c r="I56" s="8">
        <v>114400</v>
      </c>
      <c r="J56" s="9">
        <v>5484.34</v>
      </c>
      <c r="K56" s="10"/>
      <c r="L56" s="11">
        <f t="shared" ref="L56:O56" si="164">SUM(C56+G56)</f>
        <v>6646530</v>
      </c>
      <c r="M56" s="12">
        <f t="shared" si="164"/>
        <v>27236.880000000001</v>
      </c>
      <c r="N56" s="11">
        <f t="shared" si="164"/>
        <v>228800</v>
      </c>
      <c r="O56" s="12">
        <f t="shared" si="164"/>
        <v>10968.68</v>
      </c>
      <c r="P56" s="63">
        <f t="shared" si="1"/>
        <v>38205.56</v>
      </c>
      <c r="Q56" s="10">
        <v>6722298</v>
      </c>
      <c r="R56" s="10">
        <v>27355.55</v>
      </c>
      <c r="S56" s="16">
        <f t="shared" ref="S56:T56" si="165">Q56-L56</f>
        <v>75768</v>
      </c>
      <c r="T56" s="17">
        <f t="shared" si="165"/>
        <v>118.66999999999825</v>
      </c>
      <c r="U56" s="10">
        <v>181644</v>
      </c>
      <c r="V56" s="10">
        <v>8708.02</v>
      </c>
      <c r="W56" s="16">
        <f t="shared" ref="W56:X56" si="166">U56-N56</f>
        <v>-47156</v>
      </c>
      <c r="X56" s="17">
        <f t="shared" si="166"/>
        <v>-2260.66</v>
      </c>
      <c r="Y56" s="17">
        <f t="shared" si="4"/>
        <v>-2141.9900000000016</v>
      </c>
      <c r="Z56" s="10"/>
    </row>
    <row r="57" spans="1:26" ht="20.25" customHeight="1">
      <c r="A57" s="5" t="s">
        <v>65</v>
      </c>
      <c r="B57" s="5" t="s">
        <v>27</v>
      </c>
      <c r="C57" s="8">
        <v>1434841</v>
      </c>
      <c r="D57" s="9">
        <v>6086.96</v>
      </c>
      <c r="E57" s="8">
        <v>179604</v>
      </c>
      <c r="F57" s="9">
        <v>9558.5499999999993</v>
      </c>
      <c r="G57" s="8">
        <v>1434841</v>
      </c>
      <c r="H57" s="9">
        <v>6093.44</v>
      </c>
      <c r="I57" s="8">
        <v>179604</v>
      </c>
      <c r="J57" s="9">
        <v>9558.5499999999993</v>
      </c>
      <c r="K57" s="10"/>
      <c r="L57" s="11">
        <f t="shared" ref="L57:O57" si="167">SUM(C57+G57)</f>
        <v>2869682</v>
      </c>
      <c r="M57" s="12">
        <f t="shared" si="167"/>
        <v>12180.4</v>
      </c>
      <c r="N57" s="11">
        <f t="shared" si="167"/>
        <v>359208</v>
      </c>
      <c r="O57" s="12">
        <f t="shared" si="167"/>
        <v>19117.099999999999</v>
      </c>
      <c r="P57" s="63">
        <f t="shared" si="1"/>
        <v>31297.5</v>
      </c>
      <c r="Q57" s="10">
        <v>3038079</v>
      </c>
      <c r="R57" s="10">
        <v>13076.36</v>
      </c>
      <c r="S57" s="16">
        <f t="shared" ref="S57:T57" si="168">Q57-L57</f>
        <v>168397</v>
      </c>
      <c r="T57" s="17">
        <f t="shared" si="168"/>
        <v>895.96000000000095</v>
      </c>
      <c r="U57" s="10">
        <v>364475</v>
      </c>
      <c r="V57" s="10">
        <v>19397.38</v>
      </c>
      <c r="W57" s="16">
        <f t="shared" ref="W57:X57" si="169">U57-N57</f>
        <v>5267</v>
      </c>
      <c r="X57" s="17">
        <f t="shared" si="169"/>
        <v>280.28000000000247</v>
      </c>
      <c r="Y57" s="17">
        <f t="shared" si="4"/>
        <v>1176.2400000000034</v>
      </c>
      <c r="Z57" s="10"/>
    </row>
    <row r="58" spans="1:26" ht="20.25" customHeight="1">
      <c r="A58" s="5" t="s">
        <v>65</v>
      </c>
      <c r="B58" s="5" t="s">
        <v>60</v>
      </c>
      <c r="C58" s="8">
        <v>1434841</v>
      </c>
      <c r="D58" s="9">
        <v>6086.96</v>
      </c>
      <c r="E58" s="8">
        <v>179604</v>
      </c>
      <c r="F58" s="9">
        <v>8610.24</v>
      </c>
      <c r="G58" s="8">
        <v>1434841</v>
      </c>
      <c r="H58" s="9">
        <v>6093.44</v>
      </c>
      <c r="I58" s="8">
        <v>179604</v>
      </c>
      <c r="J58" s="9">
        <v>8610.24</v>
      </c>
      <c r="K58" s="10"/>
      <c r="L58" s="11">
        <f t="shared" ref="L58:O58" si="170">SUM(C58+G58)</f>
        <v>2869682</v>
      </c>
      <c r="M58" s="12">
        <f t="shared" si="170"/>
        <v>12180.4</v>
      </c>
      <c r="N58" s="11">
        <f t="shared" si="170"/>
        <v>359208</v>
      </c>
      <c r="O58" s="12">
        <f t="shared" si="170"/>
        <v>17220.48</v>
      </c>
      <c r="P58" s="63">
        <f t="shared" si="1"/>
        <v>29400.879999999997</v>
      </c>
      <c r="Q58" s="10">
        <v>3038079</v>
      </c>
      <c r="R58" s="10">
        <v>13076.36</v>
      </c>
      <c r="S58" s="16">
        <f t="shared" ref="S58:T58" si="171">Q58-L58</f>
        <v>168397</v>
      </c>
      <c r="T58" s="17">
        <f t="shared" si="171"/>
        <v>895.96000000000095</v>
      </c>
      <c r="U58" s="10">
        <v>364475</v>
      </c>
      <c r="V58" s="10">
        <v>17472.939999999999</v>
      </c>
      <c r="W58" s="16">
        <f t="shared" ref="W58:X58" si="172">U58-N58</f>
        <v>5267</v>
      </c>
      <c r="X58" s="17">
        <f t="shared" si="172"/>
        <v>252.45999999999913</v>
      </c>
      <c r="Y58" s="17">
        <f t="shared" si="4"/>
        <v>1148.42</v>
      </c>
      <c r="Z58" s="10"/>
    </row>
    <row r="59" spans="1:26" ht="20.25" customHeight="1">
      <c r="A59" s="5" t="s">
        <v>180</v>
      </c>
      <c r="B59" s="5" t="s">
        <v>27</v>
      </c>
      <c r="C59" s="8">
        <v>68228</v>
      </c>
      <c r="D59" s="9">
        <v>281.55</v>
      </c>
      <c r="E59" s="8">
        <v>1828</v>
      </c>
      <c r="F59" s="9">
        <v>94.41</v>
      </c>
      <c r="G59" s="8">
        <v>68228</v>
      </c>
      <c r="H59" s="9">
        <v>281.55</v>
      </c>
      <c r="I59" s="8">
        <v>1828</v>
      </c>
      <c r="J59" s="9">
        <v>94.41</v>
      </c>
      <c r="K59" s="10"/>
      <c r="L59" s="11">
        <f t="shared" ref="L59:O59" si="173">SUM(C59+G59)</f>
        <v>136456</v>
      </c>
      <c r="M59" s="12">
        <f t="shared" si="173"/>
        <v>563.1</v>
      </c>
      <c r="N59" s="11">
        <f t="shared" si="173"/>
        <v>3656</v>
      </c>
      <c r="O59" s="12">
        <f t="shared" si="173"/>
        <v>188.82</v>
      </c>
      <c r="P59" s="63">
        <f t="shared" si="1"/>
        <v>751.92000000000007</v>
      </c>
      <c r="Q59" s="10">
        <v>150498</v>
      </c>
      <c r="R59" s="10">
        <v>638.77</v>
      </c>
      <c r="S59" s="16">
        <f t="shared" ref="S59:T59" si="174">Q59-L59</f>
        <v>14042</v>
      </c>
      <c r="T59" s="17">
        <f t="shared" si="174"/>
        <v>75.669999999999959</v>
      </c>
      <c r="U59" s="10">
        <v>3773</v>
      </c>
      <c r="V59" s="10">
        <v>194.91</v>
      </c>
      <c r="W59" s="16">
        <f t="shared" ref="W59:X59" si="175">U59-N59</f>
        <v>117</v>
      </c>
      <c r="X59" s="17">
        <f t="shared" si="175"/>
        <v>6.0900000000000034</v>
      </c>
      <c r="Y59" s="17">
        <f t="shared" si="4"/>
        <v>81.759999999999962</v>
      </c>
      <c r="Z59" s="10"/>
    </row>
    <row r="60" spans="1:26" ht="20.25" customHeight="1">
      <c r="A60" s="5" t="s">
        <v>180</v>
      </c>
      <c r="B60" s="5" t="s">
        <v>35</v>
      </c>
      <c r="C60" s="8">
        <v>68228</v>
      </c>
      <c r="D60" s="9">
        <v>277.92</v>
      </c>
      <c r="E60" s="8">
        <v>1828</v>
      </c>
      <c r="F60" s="9">
        <v>85.05</v>
      </c>
      <c r="G60" s="8">
        <v>68228</v>
      </c>
      <c r="H60" s="9">
        <v>277.92</v>
      </c>
      <c r="I60" s="8">
        <v>1828</v>
      </c>
      <c r="J60" s="9">
        <v>85.05</v>
      </c>
      <c r="K60" s="10"/>
      <c r="L60" s="11">
        <f t="shared" ref="L60:O60" si="176">SUM(C60+G60)</f>
        <v>136456</v>
      </c>
      <c r="M60" s="12">
        <f t="shared" si="176"/>
        <v>555.84</v>
      </c>
      <c r="N60" s="11">
        <f t="shared" si="176"/>
        <v>3656</v>
      </c>
      <c r="O60" s="12">
        <f t="shared" si="176"/>
        <v>170.1</v>
      </c>
      <c r="P60" s="63">
        <f t="shared" si="1"/>
        <v>725.94</v>
      </c>
      <c r="Q60" s="10">
        <v>150498</v>
      </c>
      <c r="R60" s="10">
        <v>620.66</v>
      </c>
      <c r="S60" s="16">
        <f t="shared" ref="S60:T60" si="177">Q60-L60</f>
        <v>14042</v>
      </c>
      <c r="T60" s="17">
        <f t="shared" si="177"/>
        <v>64.819999999999936</v>
      </c>
      <c r="U60" s="10">
        <v>3773</v>
      </c>
      <c r="V60" s="10">
        <v>175.6</v>
      </c>
      <c r="W60" s="16">
        <f t="shared" ref="W60:X60" si="178">U60-N60</f>
        <v>117</v>
      </c>
      <c r="X60" s="17">
        <f t="shared" si="178"/>
        <v>5.5</v>
      </c>
      <c r="Y60" s="17">
        <f t="shared" si="4"/>
        <v>70.319999999999936</v>
      </c>
      <c r="Z60" s="10"/>
    </row>
    <row r="61" spans="1:26" ht="20.25" customHeight="1">
      <c r="A61" s="5" t="s">
        <v>66</v>
      </c>
      <c r="B61" s="5" t="s">
        <v>27</v>
      </c>
      <c r="C61" s="8">
        <v>1315980</v>
      </c>
      <c r="D61" s="9">
        <v>5487.93</v>
      </c>
      <c r="E61" s="8">
        <v>55572</v>
      </c>
      <c r="F61" s="9">
        <v>2884.35</v>
      </c>
      <c r="G61" s="8">
        <v>1315980</v>
      </c>
      <c r="H61" s="9">
        <v>5487.93</v>
      </c>
      <c r="I61" s="8">
        <v>55572</v>
      </c>
      <c r="J61" s="9">
        <v>2884.35</v>
      </c>
      <c r="K61" s="10"/>
      <c r="L61" s="11">
        <f t="shared" ref="L61:O61" si="179">SUM(C61+G61)</f>
        <v>2631960</v>
      </c>
      <c r="M61" s="12">
        <f t="shared" si="179"/>
        <v>10975.86</v>
      </c>
      <c r="N61" s="11">
        <f t="shared" si="179"/>
        <v>111144</v>
      </c>
      <c r="O61" s="12">
        <f t="shared" si="179"/>
        <v>5768.7</v>
      </c>
      <c r="P61" s="63">
        <f t="shared" si="1"/>
        <v>16744.560000000001</v>
      </c>
      <c r="Q61" s="10">
        <v>2533733</v>
      </c>
      <c r="R61" s="10">
        <v>10652.36</v>
      </c>
      <c r="S61" s="16">
        <f t="shared" ref="S61:T61" si="180">Q61-L61</f>
        <v>-98227</v>
      </c>
      <c r="T61" s="17">
        <f t="shared" si="180"/>
        <v>-323.5</v>
      </c>
      <c r="U61" s="10">
        <v>182866</v>
      </c>
      <c r="V61" s="10">
        <v>9500.0400000000009</v>
      </c>
      <c r="W61" s="16">
        <f t="shared" ref="W61:X61" si="181">U61-N61</f>
        <v>71722</v>
      </c>
      <c r="X61" s="17">
        <f t="shared" si="181"/>
        <v>3731.3400000000011</v>
      </c>
      <c r="Y61" s="17">
        <f t="shared" si="4"/>
        <v>3407.8400000000011</v>
      </c>
      <c r="Z61" s="10"/>
    </row>
    <row r="62" spans="1:26" ht="20.25" customHeight="1">
      <c r="A62" s="5" t="s">
        <v>66</v>
      </c>
      <c r="B62" s="5" t="s">
        <v>35</v>
      </c>
      <c r="C62" s="8">
        <v>1315980</v>
      </c>
      <c r="D62" s="9">
        <v>5386.48</v>
      </c>
      <c r="E62" s="8">
        <v>55572</v>
      </c>
      <c r="F62" s="9">
        <v>2586.3000000000002</v>
      </c>
      <c r="G62" s="8">
        <v>1315980</v>
      </c>
      <c r="H62" s="9">
        <v>5386.48</v>
      </c>
      <c r="I62" s="8">
        <v>55571</v>
      </c>
      <c r="J62" s="9">
        <v>2586.3000000000002</v>
      </c>
      <c r="K62" s="10"/>
      <c r="L62" s="11">
        <f t="shared" ref="L62:O62" si="182">SUM(C62+G62)</f>
        <v>2631960</v>
      </c>
      <c r="M62" s="12">
        <f t="shared" si="182"/>
        <v>10772.96</v>
      </c>
      <c r="N62" s="11">
        <f t="shared" si="182"/>
        <v>111143</v>
      </c>
      <c r="O62" s="12">
        <f t="shared" si="182"/>
        <v>5172.6000000000004</v>
      </c>
      <c r="P62" s="63">
        <f t="shared" si="1"/>
        <v>15945.56</v>
      </c>
      <c r="Q62" s="10">
        <v>2533733</v>
      </c>
      <c r="R62" s="10">
        <v>10409.68</v>
      </c>
      <c r="S62" s="16">
        <f t="shared" ref="S62:T62" si="183">Q62-L62</f>
        <v>-98227</v>
      </c>
      <c r="T62" s="17">
        <f t="shared" si="183"/>
        <v>-363.27999999999884</v>
      </c>
      <c r="U62" s="10">
        <v>182866</v>
      </c>
      <c r="V62" s="10">
        <v>8510.58</v>
      </c>
      <c r="W62" s="16">
        <f t="shared" ref="W62:X62" si="184">U62-N62</f>
        <v>71723</v>
      </c>
      <c r="X62" s="17">
        <f t="shared" si="184"/>
        <v>3337.9799999999996</v>
      </c>
      <c r="Y62" s="17">
        <f t="shared" si="4"/>
        <v>2974.7000000000007</v>
      </c>
      <c r="Z62" s="10"/>
    </row>
    <row r="63" spans="1:26" ht="20.25" customHeight="1">
      <c r="A63" s="5" t="s">
        <v>207</v>
      </c>
      <c r="B63" s="5" t="s">
        <v>27</v>
      </c>
      <c r="C63" s="8">
        <v>5403554</v>
      </c>
      <c r="D63" s="9">
        <v>20695.61</v>
      </c>
      <c r="E63" s="8">
        <v>82982</v>
      </c>
      <c r="F63" s="9">
        <v>5051.57</v>
      </c>
      <c r="G63" s="8">
        <v>5403555</v>
      </c>
      <c r="H63" s="9">
        <v>20695.61</v>
      </c>
      <c r="I63" s="8">
        <v>82983</v>
      </c>
      <c r="J63" s="9">
        <v>5051.57</v>
      </c>
      <c r="K63" s="10"/>
      <c r="L63" s="11">
        <f t="shared" ref="L63:O63" si="185">SUM(C63+G63)</f>
        <v>10807109</v>
      </c>
      <c r="M63" s="12">
        <f t="shared" si="185"/>
        <v>41391.22</v>
      </c>
      <c r="N63" s="11">
        <f t="shared" si="185"/>
        <v>165965</v>
      </c>
      <c r="O63" s="12">
        <f t="shared" si="185"/>
        <v>10103.14</v>
      </c>
      <c r="P63" s="63">
        <f t="shared" si="1"/>
        <v>51494.36</v>
      </c>
      <c r="Q63" s="10">
        <v>10264822</v>
      </c>
      <c r="R63" s="10">
        <v>39314.26</v>
      </c>
      <c r="S63" s="16">
        <f t="shared" ref="S63:T63" si="186">Q63-L63</f>
        <v>-542287</v>
      </c>
      <c r="T63" s="17">
        <f t="shared" si="186"/>
        <v>-2076.9599999999991</v>
      </c>
      <c r="U63" s="10">
        <v>149748</v>
      </c>
      <c r="V63" s="10">
        <v>9091.83</v>
      </c>
      <c r="W63" s="16">
        <f t="shared" ref="W63:X63" si="187">U63-N63</f>
        <v>-16217</v>
      </c>
      <c r="X63" s="17">
        <f t="shared" si="187"/>
        <v>-1011.3099999999995</v>
      </c>
      <c r="Y63" s="17">
        <f t="shared" si="4"/>
        <v>-3088.2699999999986</v>
      </c>
      <c r="Z63" s="10"/>
    </row>
    <row r="64" spans="1:26" ht="20.25" customHeight="1">
      <c r="A64" s="5" t="s">
        <v>207</v>
      </c>
      <c r="B64" s="5" t="s">
        <v>176</v>
      </c>
      <c r="C64" s="8">
        <v>5403554</v>
      </c>
      <c r="D64" s="9">
        <v>20776.23</v>
      </c>
      <c r="E64" s="8">
        <v>82982</v>
      </c>
      <c r="F64" s="9">
        <v>4551.01</v>
      </c>
      <c r="G64" s="8">
        <v>5403554</v>
      </c>
      <c r="H64" s="9">
        <v>20776.23</v>
      </c>
      <c r="I64" s="8">
        <v>82982</v>
      </c>
      <c r="J64" s="9">
        <v>4551.01</v>
      </c>
      <c r="K64" s="10"/>
      <c r="L64" s="11">
        <f t="shared" ref="L64:O64" si="188">SUM(C64+G64)</f>
        <v>10807108</v>
      </c>
      <c r="M64" s="12">
        <f t="shared" si="188"/>
        <v>41552.46</v>
      </c>
      <c r="N64" s="11">
        <f t="shared" si="188"/>
        <v>165964</v>
      </c>
      <c r="O64" s="12">
        <f t="shared" si="188"/>
        <v>9102.02</v>
      </c>
      <c r="P64" s="63">
        <f t="shared" si="1"/>
        <v>50654.479999999996</v>
      </c>
      <c r="Q64" s="10">
        <v>10264822</v>
      </c>
      <c r="R64" s="10">
        <v>39450.97</v>
      </c>
      <c r="S64" s="16">
        <f t="shared" ref="S64:T64" si="189">Q64-L64</f>
        <v>-542286</v>
      </c>
      <c r="T64" s="17">
        <f t="shared" si="189"/>
        <v>-2101.489999999998</v>
      </c>
      <c r="U64" s="10">
        <v>149748</v>
      </c>
      <c r="V64" s="10">
        <v>8190.91</v>
      </c>
      <c r="W64" s="16">
        <f t="shared" ref="W64:X64" si="190">U64-N64</f>
        <v>-16216</v>
      </c>
      <c r="X64" s="17">
        <f t="shared" si="190"/>
        <v>-911.11000000000058</v>
      </c>
      <c r="Y64" s="17">
        <f t="shared" si="4"/>
        <v>-3012.5999999999985</v>
      </c>
      <c r="Z64" s="10"/>
    </row>
    <row r="65" spans="1:26" ht="20.25" customHeight="1">
      <c r="A65" s="5" t="s">
        <v>145</v>
      </c>
      <c r="B65" s="5" t="s">
        <v>27</v>
      </c>
      <c r="C65" s="8">
        <v>2294932</v>
      </c>
      <c r="D65" s="9">
        <v>9428.7800000000007</v>
      </c>
      <c r="E65" s="8">
        <v>200878</v>
      </c>
      <c r="F65" s="9">
        <v>11130.35</v>
      </c>
      <c r="G65" s="8">
        <v>2294932</v>
      </c>
      <c r="H65" s="9">
        <v>9428.7800000000007</v>
      </c>
      <c r="I65" s="8">
        <v>200878</v>
      </c>
      <c r="J65" s="9">
        <v>11130.35</v>
      </c>
      <c r="K65" s="10"/>
      <c r="L65" s="11">
        <f t="shared" ref="L65:O65" si="191">SUM(C65+G65)</f>
        <v>4589864</v>
      </c>
      <c r="M65" s="12">
        <f t="shared" si="191"/>
        <v>18857.560000000001</v>
      </c>
      <c r="N65" s="11">
        <f t="shared" si="191"/>
        <v>401756</v>
      </c>
      <c r="O65" s="12">
        <f t="shared" si="191"/>
        <v>22260.7</v>
      </c>
      <c r="P65" s="63">
        <f t="shared" si="1"/>
        <v>41118.26</v>
      </c>
      <c r="Q65" s="10">
        <v>4576735</v>
      </c>
      <c r="R65" s="10">
        <v>18747.259999999998</v>
      </c>
      <c r="S65" s="16">
        <f t="shared" ref="S65:T65" si="192">Q65-L65</f>
        <v>-13129</v>
      </c>
      <c r="T65" s="17">
        <f t="shared" si="192"/>
        <v>-110.30000000000291</v>
      </c>
      <c r="U65" s="10">
        <v>440798</v>
      </c>
      <c r="V65" s="10">
        <v>24641.42</v>
      </c>
      <c r="W65" s="16">
        <f t="shared" ref="W65:X65" si="193">U65-N65</f>
        <v>39042</v>
      </c>
      <c r="X65" s="17">
        <f t="shared" si="193"/>
        <v>2380.7199999999975</v>
      </c>
      <c r="Y65" s="17">
        <f t="shared" si="4"/>
        <v>2270.4199999999946</v>
      </c>
      <c r="Z65" s="10"/>
    </row>
    <row r="66" spans="1:26" ht="20.25" customHeight="1">
      <c r="A66" s="5" t="s">
        <v>145</v>
      </c>
      <c r="B66" s="5" t="s">
        <v>35</v>
      </c>
      <c r="C66" s="8">
        <v>2294932</v>
      </c>
      <c r="D66" s="9">
        <v>8924.92</v>
      </c>
      <c r="E66" s="8">
        <v>200878</v>
      </c>
      <c r="F66" s="9">
        <v>9522.93</v>
      </c>
      <c r="G66" s="8">
        <v>2294932</v>
      </c>
      <c r="H66" s="9">
        <v>8924.92</v>
      </c>
      <c r="I66" s="8">
        <v>200878</v>
      </c>
      <c r="J66" s="9">
        <v>9522.93</v>
      </c>
      <c r="K66" s="10"/>
      <c r="L66" s="11">
        <f t="shared" ref="L66:O66" si="194">SUM(C66+G66)</f>
        <v>4589864</v>
      </c>
      <c r="M66" s="12">
        <f t="shared" si="194"/>
        <v>17849.84</v>
      </c>
      <c r="N66" s="11">
        <f t="shared" si="194"/>
        <v>401756</v>
      </c>
      <c r="O66" s="12">
        <f t="shared" si="194"/>
        <v>19045.86</v>
      </c>
      <c r="P66" s="63">
        <f t="shared" si="1"/>
        <v>36895.699999999997</v>
      </c>
      <c r="Q66" s="10">
        <v>4576735</v>
      </c>
      <c r="R66" s="10">
        <v>17763.14</v>
      </c>
      <c r="S66" s="16">
        <f t="shared" ref="S66:T66" si="195">Q66-L66</f>
        <v>-13129</v>
      </c>
      <c r="T66" s="17">
        <f t="shared" si="195"/>
        <v>-86.700000000000728</v>
      </c>
      <c r="U66" s="10">
        <v>440798</v>
      </c>
      <c r="V66" s="10">
        <v>20944.93</v>
      </c>
      <c r="W66" s="16">
        <f t="shared" ref="W66:X66" si="196">U66-N66</f>
        <v>39042</v>
      </c>
      <c r="X66" s="17">
        <f t="shared" si="196"/>
        <v>1899.0699999999997</v>
      </c>
      <c r="Y66" s="17">
        <f t="shared" si="4"/>
        <v>1812.369999999999</v>
      </c>
      <c r="Z66" s="10"/>
    </row>
    <row r="67" spans="1:26" ht="20.25" customHeight="1">
      <c r="A67" s="5" t="s">
        <v>208</v>
      </c>
      <c r="B67" s="5" t="s">
        <v>27</v>
      </c>
      <c r="C67" s="8">
        <v>1796009</v>
      </c>
      <c r="D67" s="9">
        <v>6447.35</v>
      </c>
      <c r="E67" s="8">
        <v>81587</v>
      </c>
      <c r="F67" s="9">
        <v>4396.5</v>
      </c>
      <c r="G67" s="8">
        <v>1796008</v>
      </c>
      <c r="H67" s="9">
        <v>6447.35</v>
      </c>
      <c r="I67" s="8">
        <v>81588</v>
      </c>
      <c r="J67" s="9">
        <v>4396.5</v>
      </c>
      <c r="K67" s="10"/>
      <c r="L67" s="11">
        <f t="shared" ref="L67:O67" si="197">SUM(C67+G67)</f>
        <v>3592017</v>
      </c>
      <c r="M67" s="12">
        <f t="shared" si="197"/>
        <v>12894.7</v>
      </c>
      <c r="N67" s="11">
        <f t="shared" si="197"/>
        <v>163175</v>
      </c>
      <c r="O67" s="12">
        <f t="shared" si="197"/>
        <v>8793</v>
      </c>
      <c r="P67" s="63">
        <f t="shared" si="1"/>
        <v>21687.7</v>
      </c>
      <c r="Q67" s="10">
        <v>2879943</v>
      </c>
      <c r="R67" s="10">
        <v>10182.85</v>
      </c>
      <c r="S67" s="16">
        <f t="shared" ref="S67:T67" si="198">Q67-L67</f>
        <v>-712074</v>
      </c>
      <c r="T67" s="17">
        <f t="shared" si="198"/>
        <v>-2711.8500000000004</v>
      </c>
      <c r="U67" s="10">
        <v>224524</v>
      </c>
      <c r="V67" s="10">
        <v>11934.02</v>
      </c>
      <c r="W67" s="16">
        <f t="shared" ref="W67:X67" si="199">U67-N67</f>
        <v>61349</v>
      </c>
      <c r="X67" s="17">
        <f t="shared" si="199"/>
        <v>3141.0200000000004</v>
      </c>
      <c r="Y67" s="17">
        <f t="shared" si="4"/>
        <v>429.17000000000007</v>
      </c>
      <c r="Z67" s="10"/>
    </row>
    <row r="68" spans="1:26" ht="20.25" customHeight="1">
      <c r="A68" s="5" t="s">
        <v>208</v>
      </c>
      <c r="B68" s="5" t="s">
        <v>176</v>
      </c>
      <c r="C68" s="8">
        <v>687367</v>
      </c>
      <c r="D68" s="9">
        <v>3127.51</v>
      </c>
      <c r="E68" s="8">
        <v>53950</v>
      </c>
      <c r="F68" s="9">
        <v>3093.46</v>
      </c>
      <c r="G68" s="8">
        <v>687367</v>
      </c>
      <c r="H68" s="9">
        <v>3127.51</v>
      </c>
      <c r="I68" s="8">
        <v>53950</v>
      </c>
      <c r="J68" s="9">
        <v>3093.46</v>
      </c>
      <c r="K68" s="10"/>
      <c r="L68" s="11">
        <f t="shared" ref="L68:O68" si="200">SUM(C68+G68)</f>
        <v>1374734</v>
      </c>
      <c r="M68" s="12">
        <f t="shared" si="200"/>
        <v>6255.02</v>
      </c>
      <c r="N68" s="11">
        <f t="shared" si="200"/>
        <v>107900</v>
      </c>
      <c r="O68" s="12">
        <f t="shared" si="200"/>
        <v>6186.92</v>
      </c>
      <c r="P68" s="63">
        <f t="shared" si="1"/>
        <v>12441.94</v>
      </c>
      <c r="Q68" s="10">
        <v>862835</v>
      </c>
      <c r="R68" s="10">
        <v>3972.37</v>
      </c>
      <c r="S68" s="16">
        <f t="shared" ref="S68:T68" si="201">Q68-L68</f>
        <v>-511899</v>
      </c>
      <c r="T68" s="17">
        <f t="shared" si="201"/>
        <v>-2282.6500000000005</v>
      </c>
      <c r="U68" s="10">
        <v>136194</v>
      </c>
      <c r="V68" s="10">
        <v>7809.36</v>
      </c>
      <c r="W68" s="16">
        <f t="shared" ref="W68:X68" si="202">U68-N68</f>
        <v>28294</v>
      </c>
      <c r="X68" s="17">
        <f t="shared" si="202"/>
        <v>1622.4399999999996</v>
      </c>
      <c r="Y68" s="17">
        <f t="shared" si="4"/>
        <v>-660.21000000000095</v>
      </c>
      <c r="Z68" s="10"/>
    </row>
    <row r="69" spans="1:26" ht="20.25" customHeight="1">
      <c r="A69" s="5" t="s">
        <v>208</v>
      </c>
      <c r="B69" s="5" t="s">
        <v>35</v>
      </c>
      <c r="C69" s="8">
        <v>1108641</v>
      </c>
      <c r="D69" s="9">
        <v>3569.29</v>
      </c>
      <c r="E69" s="8">
        <v>27638</v>
      </c>
      <c r="F69" s="9">
        <v>1243.69</v>
      </c>
      <c r="G69" s="8">
        <v>1108641</v>
      </c>
      <c r="H69" s="9">
        <v>3569.29</v>
      </c>
      <c r="I69" s="8">
        <v>27638</v>
      </c>
      <c r="J69" s="9">
        <v>1243.69</v>
      </c>
      <c r="K69" s="10"/>
      <c r="L69" s="11">
        <f t="shared" ref="L69:O69" si="203">SUM(C69+G69)</f>
        <v>2217282</v>
      </c>
      <c r="M69" s="12">
        <f t="shared" si="203"/>
        <v>7138.58</v>
      </c>
      <c r="N69" s="11">
        <f t="shared" si="203"/>
        <v>55276</v>
      </c>
      <c r="O69" s="12">
        <f t="shared" si="203"/>
        <v>2487.38</v>
      </c>
      <c r="P69" s="63">
        <f t="shared" si="1"/>
        <v>9625.9599999999991</v>
      </c>
      <c r="Q69" s="10">
        <v>2017108</v>
      </c>
      <c r="R69" s="10">
        <v>6514.19</v>
      </c>
      <c r="S69" s="16">
        <f t="shared" ref="S69:T69" si="204">Q69-L69</f>
        <v>-200174</v>
      </c>
      <c r="T69" s="17">
        <f t="shared" si="204"/>
        <v>-624.39000000000033</v>
      </c>
      <c r="U69" s="10">
        <v>88330</v>
      </c>
      <c r="V69" s="10">
        <v>3974.85</v>
      </c>
      <c r="W69" s="16">
        <f t="shared" ref="W69:X69" si="205">U69-N69</f>
        <v>33054</v>
      </c>
      <c r="X69" s="17">
        <f t="shared" si="205"/>
        <v>1487.4699999999998</v>
      </c>
      <c r="Y69" s="17">
        <f t="shared" si="4"/>
        <v>863.07999999999947</v>
      </c>
      <c r="Z69" s="10"/>
    </row>
    <row r="70" spans="1:26" ht="20.25" customHeight="1">
      <c r="A70" s="5" t="s">
        <v>68</v>
      </c>
      <c r="B70" s="5" t="s">
        <v>27</v>
      </c>
      <c r="C70" s="8">
        <v>1158275</v>
      </c>
      <c r="D70" s="9">
        <v>4594.8</v>
      </c>
      <c r="E70" s="8">
        <v>111405</v>
      </c>
      <c r="F70" s="9">
        <v>5824.47</v>
      </c>
      <c r="G70" s="8">
        <v>1158275</v>
      </c>
      <c r="H70" s="9">
        <v>4594.8</v>
      </c>
      <c r="I70" s="8">
        <v>111405</v>
      </c>
      <c r="J70" s="9">
        <v>5824.47</v>
      </c>
      <c r="K70" s="10"/>
      <c r="L70" s="11">
        <f t="shared" ref="L70:O70" si="206">SUM(C70+G70)</f>
        <v>2316550</v>
      </c>
      <c r="M70" s="12">
        <f t="shared" si="206"/>
        <v>9189.6</v>
      </c>
      <c r="N70" s="11">
        <f t="shared" si="206"/>
        <v>222810</v>
      </c>
      <c r="O70" s="12">
        <f t="shared" si="206"/>
        <v>11648.94</v>
      </c>
      <c r="P70" s="63">
        <f t="shared" si="1"/>
        <v>20838.54</v>
      </c>
      <c r="Q70" s="10">
        <v>2482400</v>
      </c>
      <c r="R70" s="10">
        <v>9843.41</v>
      </c>
      <c r="S70" s="16">
        <f t="shared" ref="S70:T70" si="207">Q70-L70</f>
        <v>165850</v>
      </c>
      <c r="T70" s="17">
        <f t="shared" si="207"/>
        <v>653.80999999999949</v>
      </c>
      <c r="U70" s="10">
        <v>193990</v>
      </c>
      <c r="V70" s="10">
        <v>10581.75</v>
      </c>
      <c r="W70" s="16">
        <f t="shared" ref="W70:X70" si="208">U70-N70</f>
        <v>-28820</v>
      </c>
      <c r="X70" s="17">
        <f t="shared" si="208"/>
        <v>-1067.1900000000005</v>
      </c>
      <c r="Y70" s="17">
        <f t="shared" si="4"/>
        <v>-413.38000000000102</v>
      </c>
      <c r="Z70" s="10"/>
    </row>
    <row r="71" spans="1:26" ht="20.25" customHeight="1">
      <c r="A71" s="5" t="s">
        <v>68</v>
      </c>
      <c r="B71" s="5" t="s">
        <v>41</v>
      </c>
      <c r="C71" s="8">
        <v>1158275</v>
      </c>
      <c r="D71" s="9">
        <v>4445.6899999999996</v>
      </c>
      <c r="E71" s="8">
        <v>111405</v>
      </c>
      <c r="F71" s="9">
        <v>5091.4399999999996</v>
      </c>
      <c r="G71" s="8">
        <v>1158275</v>
      </c>
      <c r="H71" s="9">
        <v>4445.6899999999996</v>
      </c>
      <c r="I71" s="8">
        <v>111405</v>
      </c>
      <c r="J71" s="9">
        <v>5091.4399999999996</v>
      </c>
      <c r="K71" s="10"/>
      <c r="L71" s="11">
        <f t="shared" ref="L71:O71" si="209">SUM(C71+G71)</f>
        <v>2316550</v>
      </c>
      <c r="M71" s="12">
        <f t="shared" si="209"/>
        <v>8891.3799999999992</v>
      </c>
      <c r="N71" s="11">
        <f t="shared" si="209"/>
        <v>222810</v>
      </c>
      <c r="O71" s="12">
        <f t="shared" si="209"/>
        <v>10182.879999999999</v>
      </c>
      <c r="P71" s="63">
        <f t="shared" si="1"/>
        <v>19074.259999999998</v>
      </c>
      <c r="Q71" s="10">
        <v>2482400</v>
      </c>
      <c r="R71" s="10">
        <v>9071.3799999999992</v>
      </c>
      <c r="S71" s="16">
        <f t="shared" ref="S71:T71" si="210">Q71-L71</f>
        <v>165850</v>
      </c>
      <c r="T71" s="17">
        <f t="shared" si="210"/>
        <v>180</v>
      </c>
      <c r="U71" s="10">
        <v>200321</v>
      </c>
      <c r="V71" s="10">
        <v>9625.5300000000007</v>
      </c>
      <c r="W71" s="16">
        <f t="shared" ref="W71:X71" si="211">U71-N71</f>
        <v>-22489</v>
      </c>
      <c r="X71" s="17">
        <f t="shared" si="211"/>
        <v>-557.34999999999854</v>
      </c>
      <c r="Y71" s="17">
        <f t="shared" si="4"/>
        <v>-377.34999999999854</v>
      </c>
      <c r="Z71" s="10"/>
    </row>
    <row r="72" spans="1:26" ht="20.25" customHeight="1">
      <c r="A72" s="5" t="s">
        <v>69</v>
      </c>
      <c r="B72" s="5" t="s">
        <v>27</v>
      </c>
      <c r="C72" s="8">
        <v>1474918</v>
      </c>
      <c r="D72" s="9">
        <v>5736.44</v>
      </c>
      <c r="E72" s="8">
        <v>116829</v>
      </c>
      <c r="F72" s="9">
        <v>5898.21</v>
      </c>
      <c r="G72" s="8">
        <v>1474918</v>
      </c>
      <c r="H72" s="9">
        <v>5736.44</v>
      </c>
      <c r="I72" s="8">
        <v>116829</v>
      </c>
      <c r="J72" s="9">
        <v>5898.21</v>
      </c>
      <c r="K72" s="10"/>
      <c r="L72" s="11">
        <f t="shared" ref="L72:O72" si="212">SUM(C72+G72)</f>
        <v>2949836</v>
      </c>
      <c r="M72" s="12">
        <f t="shared" si="212"/>
        <v>11472.88</v>
      </c>
      <c r="N72" s="11">
        <f t="shared" si="212"/>
        <v>233658</v>
      </c>
      <c r="O72" s="12">
        <f t="shared" si="212"/>
        <v>11796.42</v>
      </c>
      <c r="P72" s="63">
        <f t="shared" si="1"/>
        <v>23269.3</v>
      </c>
      <c r="Q72" s="10">
        <v>2925060</v>
      </c>
      <c r="R72" s="10">
        <v>11415.11</v>
      </c>
      <c r="S72" s="16">
        <f t="shared" ref="S72:T72" si="213">Q72-L72</f>
        <v>-24776</v>
      </c>
      <c r="T72" s="17">
        <f t="shared" si="213"/>
        <v>-57.769999999998618</v>
      </c>
      <c r="U72" s="10">
        <v>283869</v>
      </c>
      <c r="V72" s="10">
        <v>14225.1</v>
      </c>
      <c r="W72" s="16">
        <f t="shared" ref="W72:X72" si="214">U72-N72</f>
        <v>50211</v>
      </c>
      <c r="X72" s="17">
        <f t="shared" si="214"/>
        <v>2428.6800000000003</v>
      </c>
      <c r="Y72" s="17">
        <f t="shared" si="4"/>
        <v>2370.9100000000017</v>
      </c>
      <c r="Z72" s="10"/>
    </row>
    <row r="73" spans="1:26" ht="20.25" customHeight="1">
      <c r="A73" s="5" t="s">
        <v>69</v>
      </c>
      <c r="B73" s="5" t="s">
        <v>41</v>
      </c>
      <c r="C73" s="8">
        <v>1474918</v>
      </c>
      <c r="D73" s="9">
        <v>5512.85</v>
      </c>
      <c r="E73" s="8">
        <v>116829</v>
      </c>
      <c r="F73" s="9">
        <v>5182.91</v>
      </c>
      <c r="G73" s="8">
        <v>1474918</v>
      </c>
      <c r="H73" s="9">
        <v>5512.85</v>
      </c>
      <c r="I73" s="8">
        <v>116829</v>
      </c>
      <c r="J73" s="9">
        <v>5182.91</v>
      </c>
      <c r="K73" s="10"/>
      <c r="L73" s="11">
        <f t="shared" ref="L73:O73" si="215">SUM(C73+G73)</f>
        <v>2949836</v>
      </c>
      <c r="M73" s="12">
        <f t="shared" si="215"/>
        <v>11025.7</v>
      </c>
      <c r="N73" s="11">
        <f t="shared" si="215"/>
        <v>233658</v>
      </c>
      <c r="O73" s="12">
        <f t="shared" si="215"/>
        <v>10365.82</v>
      </c>
      <c r="P73" s="63">
        <f t="shared" si="1"/>
        <v>21391.52</v>
      </c>
      <c r="Q73" s="10">
        <v>2925060</v>
      </c>
      <c r="R73" s="10">
        <v>10976.49</v>
      </c>
      <c r="S73" s="16">
        <f t="shared" ref="S73:T73" si="216">Q73-L73</f>
        <v>-24776</v>
      </c>
      <c r="T73" s="17">
        <f t="shared" si="216"/>
        <v>-49.210000000000946</v>
      </c>
      <c r="U73" s="10">
        <v>283869</v>
      </c>
      <c r="V73" s="10">
        <v>12521.29</v>
      </c>
      <c r="W73" s="16">
        <f t="shared" ref="W73:X73" si="217">U73-N73</f>
        <v>50211</v>
      </c>
      <c r="X73" s="17">
        <f t="shared" si="217"/>
        <v>2155.4700000000012</v>
      </c>
      <c r="Y73" s="17">
        <f t="shared" si="4"/>
        <v>2106.2600000000002</v>
      </c>
      <c r="Z73" s="10"/>
    </row>
    <row r="74" spans="1:26" ht="20.25" customHeight="1">
      <c r="A74" s="5" t="s">
        <v>70</v>
      </c>
      <c r="B74" s="5" t="s">
        <v>27</v>
      </c>
      <c r="C74" s="8">
        <v>3360399</v>
      </c>
      <c r="D74" s="9">
        <v>12642.07</v>
      </c>
      <c r="E74" s="8">
        <v>174704</v>
      </c>
      <c r="F74" s="9">
        <v>9306.5499999999993</v>
      </c>
      <c r="G74" s="8">
        <v>3360399</v>
      </c>
      <c r="H74" s="9">
        <v>12642.07</v>
      </c>
      <c r="I74" s="8">
        <v>174704</v>
      </c>
      <c r="J74" s="9">
        <v>9306.5499999999993</v>
      </c>
      <c r="K74" s="10"/>
      <c r="L74" s="11">
        <f t="shared" ref="L74:O74" si="218">SUM(C74+G74)</f>
        <v>6720798</v>
      </c>
      <c r="M74" s="12">
        <f t="shared" si="218"/>
        <v>25284.14</v>
      </c>
      <c r="N74" s="11">
        <f t="shared" si="218"/>
        <v>349408</v>
      </c>
      <c r="O74" s="12">
        <f t="shared" si="218"/>
        <v>18613.099999999999</v>
      </c>
      <c r="P74" s="63">
        <f t="shared" si="1"/>
        <v>43897.24</v>
      </c>
      <c r="Q74" s="10">
        <v>6855122</v>
      </c>
      <c r="R74" s="10">
        <v>25850.959999999999</v>
      </c>
      <c r="S74" s="16">
        <f t="shared" ref="S74:T74" si="219">Q74-L74</f>
        <v>134324</v>
      </c>
      <c r="T74" s="17">
        <f t="shared" si="219"/>
        <v>566.81999999999971</v>
      </c>
      <c r="U74" s="10">
        <v>349277</v>
      </c>
      <c r="V74" s="10">
        <v>18620.61</v>
      </c>
      <c r="W74" s="16">
        <f t="shared" ref="W74:X74" si="220">U74-N74</f>
        <v>-131</v>
      </c>
      <c r="X74" s="17">
        <f t="shared" si="220"/>
        <v>7.5100000000020373</v>
      </c>
      <c r="Y74" s="17">
        <f t="shared" si="4"/>
        <v>574.33000000000175</v>
      </c>
      <c r="Z74" s="10"/>
    </row>
    <row r="75" spans="1:26" ht="20.25" customHeight="1">
      <c r="A75" s="5" t="s">
        <v>70</v>
      </c>
      <c r="B75" s="5" t="s">
        <v>34</v>
      </c>
      <c r="C75" s="8">
        <v>2744</v>
      </c>
      <c r="D75" s="9">
        <v>25.43</v>
      </c>
      <c r="E75" s="8">
        <v>2374</v>
      </c>
      <c r="F75" s="9">
        <v>220.04</v>
      </c>
      <c r="G75" s="8">
        <v>2744</v>
      </c>
      <c r="H75" s="9">
        <v>25.43</v>
      </c>
      <c r="I75" s="8">
        <v>2374</v>
      </c>
      <c r="J75" s="9">
        <v>220.04</v>
      </c>
      <c r="K75" s="10"/>
      <c r="L75" s="11">
        <f t="shared" ref="L75:O75" si="221">SUM(C75+G75)</f>
        <v>5488</v>
      </c>
      <c r="M75" s="12">
        <f t="shared" si="221"/>
        <v>50.86</v>
      </c>
      <c r="N75" s="11">
        <f t="shared" si="221"/>
        <v>4748</v>
      </c>
      <c r="O75" s="12">
        <f t="shared" si="221"/>
        <v>440.08</v>
      </c>
      <c r="P75" s="63">
        <f t="shared" si="1"/>
        <v>490.94</v>
      </c>
      <c r="Q75" s="10">
        <v>5509</v>
      </c>
      <c r="R75" s="10">
        <v>51.06</v>
      </c>
      <c r="S75" s="16">
        <f t="shared" ref="S75:T75" si="222">Q75-L75</f>
        <v>21</v>
      </c>
      <c r="T75" s="17">
        <f t="shared" si="222"/>
        <v>0.20000000000000284</v>
      </c>
      <c r="U75" s="10">
        <v>4594</v>
      </c>
      <c r="V75" s="10">
        <v>425.73</v>
      </c>
      <c r="W75" s="16">
        <f t="shared" ref="W75:X75" si="223">U75-N75</f>
        <v>-154</v>
      </c>
      <c r="X75" s="17">
        <f t="shared" si="223"/>
        <v>-14.349999999999966</v>
      </c>
      <c r="Y75" s="17">
        <f t="shared" si="4"/>
        <v>-14.149999999999963</v>
      </c>
      <c r="Z75" s="10"/>
    </row>
    <row r="76" spans="1:26" ht="20.25" customHeight="1">
      <c r="A76" s="5" t="s">
        <v>70</v>
      </c>
      <c r="B76" s="5" t="s">
        <v>35</v>
      </c>
      <c r="C76" s="8">
        <v>3357656</v>
      </c>
      <c r="D76" s="9">
        <v>12303.85</v>
      </c>
      <c r="E76" s="8">
        <v>172329</v>
      </c>
      <c r="F76" s="9">
        <v>8020.19</v>
      </c>
      <c r="G76" s="8">
        <v>3357656</v>
      </c>
      <c r="H76" s="9">
        <v>12303.85</v>
      </c>
      <c r="I76" s="8">
        <v>172329</v>
      </c>
      <c r="J76" s="9">
        <v>8020.19</v>
      </c>
      <c r="K76" s="10"/>
      <c r="L76" s="11">
        <f t="shared" ref="L76:O76" si="224">SUM(C76+G76)</f>
        <v>6715312</v>
      </c>
      <c r="M76" s="12">
        <f t="shared" si="224"/>
        <v>24607.7</v>
      </c>
      <c r="N76" s="11">
        <f t="shared" si="224"/>
        <v>344658</v>
      </c>
      <c r="O76" s="12">
        <f t="shared" si="224"/>
        <v>16040.38</v>
      </c>
      <c r="P76" s="63">
        <f t="shared" si="1"/>
        <v>40648.080000000002</v>
      </c>
      <c r="Q76" s="10">
        <v>6849613</v>
      </c>
      <c r="R76" s="10">
        <v>25128.81</v>
      </c>
      <c r="S76" s="16">
        <f t="shared" ref="S76:T76" si="225">Q76-L76</f>
        <v>134301</v>
      </c>
      <c r="T76" s="17">
        <f t="shared" si="225"/>
        <v>521.11000000000058</v>
      </c>
      <c r="U76" s="10">
        <v>344683</v>
      </c>
      <c r="V76" s="10">
        <v>16041.55</v>
      </c>
      <c r="W76" s="16">
        <f t="shared" ref="W76:X76" si="226">U76-N76</f>
        <v>25</v>
      </c>
      <c r="X76" s="17">
        <f t="shared" si="226"/>
        <v>1.1700000000000728</v>
      </c>
      <c r="Y76" s="17">
        <f t="shared" si="4"/>
        <v>522.28000000000065</v>
      </c>
      <c r="Z76" s="10"/>
    </row>
    <row r="77" spans="1:26" ht="20.25" customHeight="1">
      <c r="A77" s="5" t="s">
        <v>146</v>
      </c>
      <c r="B77" s="5" t="s">
        <v>27</v>
      </c>
      <c r="C77" s="8">
        <v>14083047</v>
      </c>
      <c r="D77" s="9">
        <v>47865.29</v>
      </c>
      <c r="E77" s="8">
        <v>505146</v>
      </c>
      <c r="F77" s="9">
        <v>26747.5</v>
      </c>
      <c r="G77" s="8">
        <v>14083047</v>
      </c>
      <c r="H77" s="9">
        <v>47865.29</v>
      </c>
      <c r="I77" s="8">
        <v>505146</v>
      </c>
      <c r="J77" s="9">
        <v>26747.5</v>
      </c>
      <c r="K77" s="10"/>
      <c r="L77" s="11">
        <f t="shared" ref="L77:O77" si="227">SUM(C77+G77)</f>
        <v>28166094</v>
      </c>
      <c r="M77" s="12">
        <f t="shared" si="227"/>
        <v>95730.58</v>
      </c>
      <c r="N77" s="11">
        <f t="shared" si="227"/>
        <v>1010292</v>
      </c>
      <c r="O77" s="12">
        <f t="shared" si="227"/>
        <v>53495</v>
      </c>
      <c r="P77" s="63">
        <f t="shared" si="1"/>
        <v>149225.58000000002</v>
      </c>
      <c r="Q77" s="10">
        <v>27811313</v>
      </c>
      <c r="R77" s="10">
        <v>94305.52</v>
      </c>
      <c r="S77" s="16">
        <f t="shared" ref="S77:T77" si="228">Q77-L77</f>
        <v>-354781</v>
      </c>
      <c r="T77" s="17">
        <f t="shared" si="228"/>
        <v>-1425.0599999999977</v>
      </c>
      <c r="U77" s="10">
        <v>1096642</v>
      </c>
      <c r="V77" s="10">
        <v>57777.45</v>
      </c>
      <c r="W77" s="16">
        <f t="shared" ref="W77:X77" si="229">U77-N77</f>
        <v>86350</v>
      </c>
      <c r="X77" s="17">
        <f t="shared" si="229"/>
        <v>4282.4499999999971</v>
      </c>
      <c r="Y77" s="17">
        <f t="shared" si="4"/>
        <v>2857.3899999999994</v>
      </c>
      <c r="Z77" s="10"/>
    </row>
    <row r="78" spans="1:26" ht="20.25" customHeight="1">
      <c r="A78" s="5" t="s">
        <v>146</v>
      </c>
      <c r="B78" s="5" t="s">
        <v>35</v>
      </c>
      <c r="C78" s="8">
        <v>14083047</v>
      </c>
      <c r="D78" s="9">
        <v>47162.67</v>
      </c>
      <c r="E78" s="8">
        <v>505146</v>
      </c>
      <c r="F78" s="9">
        <v>23277.13</v>
      </c>
      <c r="G78" s="8">
        <v>14083047</v>
      </c>
      <c r="H78" s="9">
        <v>47162.67</v>
      </c>
      <c r="I78" s="8">
        <v>505146</v>
      </c>
      <c r="J78" s="9">
        <v>23277.13</v>
      </c>
      <c r="K78" s="10"/>
      <c r="L78" s="11">
        <f t="shared" ref="L78:O78" si="230">SUM(C78+G78)</f>
        <v>28166094</v>
      </c>
      <c r="M78" s="12">
        <f t="shared" si="230"/>
        <v>94325.34</v>
      </c>
      <c r="N78" s="11">
        <f t="shared" si="230"/>
        <v>1010292</v>
      </c>
      <c r="O78" s="12">
        <f t="shared" si="230"/>
        <v>46554.26</v>
      </c>
      <c r="P78" s="63">
        <f t="shared" si="1"/>
        <v>140879.6</v>
      </c>
      <c r="Q78" s="10">
        <v>27811313</v>
      </c>
      <c r="R78" s="10">
        <v>93010.08</v>
      </c>
      <c r="S78" s="16">
        <f t="shared" ref="S78:T78" si="231">Q78-L78</f>
        <v>-354781</v>
      </c>
      <c r="T78" s="17">
        <f t="shared" si="231"/>
        <v>-1315.2599999999948</v>
      </c>
      <c r="U78" s="10">
        <v>1096642</v>
      </c>
      <c r="V78" s="10">
        <v>50536.7</v>
      </c>
      <c r="W78" s="16">
        <f t="shared" ref="W78:X78" si="232">U78-N78</f>
        <v>86350</v>
      </c>
      <c r="X78" s="17">
        <f t="shared" si="232"/>
        <v>3982.4399999999951</v>
      </c>
      <c r="Y78" s="17">
        <f t="shared" si="4"/>
        <v>2667.1800000000003</v>
      </c>
      <c r="Z78" s="10"/>
    </row>
    <row r="79" spans="1:26" ht="20.25" customHeight="1">
      <c r="A79" s="5" t="s">
        <v>74</v>
      </c>
      <c r="B79" s="5" t="s">
        <v>27</v>
      </c>
      <c r="C79" s="8">
        <v>2762874</v>
      </c>
      <c r="D79" s="9">
        <v>10344.82</v>
      </c>
      <c r="E79" s="8">
        <v>433576</v>
      </c>
      <c r="F79" s="9">
        <v>23297.3</v>
      </c>
      <c r="G79" s="8">
        <v>2762862</v>
      </c>
      <c r="H79" s="9">
        <v>10344.75</v>
      </c>
      <c r="I79" s="8">
        <v>433558</v>
      </c>
      <c r="J79" s="9">
        <v>23296.32</v>
      </c>
      <c r="K79" s="10"/>
      <c r="L79" s="11">
        <f t="shared" ref="L79:O79" si="233">SUM(C79+G79)</f>
        <v>5525736</v>
      </c>
      <c r="M79" s="12">
        <f t="shared" si="233"/>
        <v>20689.57</v>
      </c>
      <c r="N79" s="11">
        <f t="shared" si="233"/>
        <v>867134</v>
      </c>
      <c r="O79" s="12">
        <f t="shared" si="233"/>
        <v>46593.619999999995</v>
      </c>
      <c r="P79" s="63">
        <f t="shared" si="1"/>
        <v>67283.19</v>
      </c>
      <c r="Q79" s="10">
        <v>6085532</v>
      </c>
      <c r="R79" s="10">
        <v>23105.02</v>
      </c>
      <c r="S79" s="16">
        <f t="shared" ref="S79:T79" si="234">Q79-L79</f>
        <v>559796</v>
      </c>
      <c r="T79" s="17">
        <f t="shared" si="234"/>
        <v>2415.4500000000007</v>
      </c>
      <c r="U79" s="10">
        <v>1068741</v>
      </c>
      <c r="V79" s="10">
        <v>56718.25</v>
      </c>
      <c r="W79" s="16">
        <f t="shared" ref="W79:X79" si="235">U79-N79</f>
        <v>201607</v>
      </c>
      <c r="X79" s="17">
        <f t="shared" si="235"/>
        <v>10124.630000000005</v>
      </c>
      <c r="Y79" s="17">
        <f t="shared" si="4"/>
        <v>12540.080000000005</v>
      </c>
      <c r="Z79" s="10"/>
    </row>
    <row r="80" spans="1:26" ht="20.25" customHeight="1">
      <c r="A80" s="5" t="s">
        <v>74</v>
      </c>
      <c r="B80" s="5" t="s">
        <v>35</v>
      </c>
      <c r="C80" s="8">
        <v>2762874</v>
      </c>
      <c r="D80" s="9">
        <v>9973.89</v>
      </c>
      <c r="E80" s="50">
        <v>433574</v>
      </c>
      <c r="F80" s="9">
        <v>20270.28</v>
      </c>
      <c r="G80" s="8">
        <v>2762862</v>
      </c>
      <c r="H80" s="9">
        <v>9973.83</v>
      </c>
      <c r="I80" s="8">
        <v>433558</v>
      </c>
      <c r="J80" s="9">
        <v>20269.490000000002</v>
      </c>
      <c r="K80" s="10"/>
      <c r="L80" s="11">
        <f t="shared" ref="L80:O80" si="236">SUM(C80+G80)</f>
        <v>5525736</v>
      </c>
      <c r="M80" s="12">
        <f t="shared" si="236"/>
        <v>19947.72</v>
      </c>
      <c r="N80" s="11">
        <f t="shared" si="236"/>
        <v>867132</v>
      </c>
      <c r="O80" s="12">
        <f t="shared" si="236"/>
        <v>40539.770000000004</v>
      </c>
      <c r="P80" s="63">
        <f t="shared" si="1"/>
        <v>60487.490000000005</v>
      </c>
      <c r="Q80" s="10">
        <v>6085532</v>
      </c>
      <c r="R80" s="10">
        <v>22177.54</v>
      </c>
      <c r="S80" s="16">
        <f t="shared" ref="S80:T80" si="237">Q80-L80</f>
        <v>559796</v>
      </c>
      <c r="T80" s="17">
        <f t="shared" si="237"/>
        <v>2229.8199999999997</v>
      </c>
      <c r="U80" s="10">
        <v>1068741</v>
      </c>
      <c r="V80" s="10">
        <v>49913.33</v>
      </c>
      <c r="W80" s="16">
        <f t="shared" ref="W80:X80" si="238">U80-N80</f>
        <v>201609</v>
      </c>
      <c r="X80" s="17">
        <f t="shared" si="238"/>
        <v>9373.5599999999977</v>
      </c>
      <c r="Y80" s="17">
        <f t="shared" si="4"/>
        <v>11603.379999999997</v>
      </c>
      <c r="Z80" s="10"/>
    </row>
    <row r="81" spans="1:26" ht="20.25" customHeight="1">
      <c r="A81" s="5" t="s">
        <v>75</v>
      </c>
      <c r="B81" s="5" t="s">
        <v>172</v>
      </c>
      <c r="C81" s="8"/>
      <c r="D81" s="9"/>
      <c r="E81" s="50"/>
      <c r="F81" s="9"/>
      <c r="G81" s="8"/>
      <c r="H81" s="9"/>
      <c r="I81" s="8"/>
      <c r="J81" s="9"/>
      <c r="K81" s="10"/>
      <c r="L81" s="11"/>
      <c r="M81" s="12"/>
      <c r="N81" s="11"/>
      <c r="O81" s="12"/>
      <c r="P81" s="63"/>
      <c r="Q81" s="10">
        <v>699021</v>
      </c>
      <c r="R81" s="10">
        <v>3064.7</v>
      </c>
      <c r="S81" s="16"/>
      <c r="T81" s="17"/>
      <c r="U81" s="10">
        <v>13893</v>
      </c>
      <c r="V81" s="10">
        <v>3799.75</v>
      </c>
      <c r="W81" s="16"/>
      <c r="X81" s="17"/>
      <c r="Y81" s="17"/>
      <c r="Z81" s="10"/>
    </row>
    <row r="82" spans="1:26" ht="20.25" customHeight="1">
      <c r="A82" s="5" t="s">
        <v>75</v>
      </c>
      <c r="B82" s="5" t="s">
        <v>173</v>
      </c>
      <c r="C82" s="8"/>
      <c r="D82" s="9"/>
      <c r="E82" s="50"/>
      <c r="F82" s="9"/>
      <c r="G82" s="8"/>
      <c r="H82" s="9"/>
      <c r="I82" s="8"/>
      <c r="J82" s="9"/>
      <c r="K82" s="10"/>
      <c r="L82" s="11"/>
      <c r="M82" s="12"/>
      <c r="N82" s="11"/>
      <c r="O82" s="12"/>
      <c r="P82" s="63"/>
      <c r="Q82" s="10">
        <v>699021</v>
      </c>
      <c r="R82" s="10">
        <v>2962.86</v>
      </c>
      <c r="S82" s="16"/>
      <c r="T82" s="17"/>
      <c r="U82" s="10">
        <v>13893</v>
      </c>
      <c r="V82" s="10">
        <v>659.51</v>
      </c>
      <c r="W82" s="16"/>
      <c r="X82" s="17"/>
      <c r="Y82" s="17"/>
      <c r="Z82" s="10"/>
    </row>
    <row r="83" spans="1:26" ht="20.25" customHeight="1">
      <c r="A83" s="5" t="s">
        <v>75</v>
      </c>
      <c r="B83" s="5" t="s">
        <v>27</v>
      </c>
      <c r="C83" s="50">
        <v>6322207</v>
      </c>
      <c r="D83" s="9">
        <v>22488.25</v>
      </c>
      <c r="E83" s="8">
        <v>90113</v>
      </c>
      <c r="F83" s="9">
        <v>4883.82</v>
      </c>
      <c r="G83" s="8">
        <v>6322207</v>
      </c>
      <c r="H83" s="9">
        <v>22488.25</v>
      </c>
      <c r="I83" s="8">
        <v>90113</v>
      </c>
      <c r="J83" s="9">
        <v>4883.82</v>
      </c>
      <c r="K83" s="10"/>
      <c r="L83" s="11">
        <f t="shared" ref="L83:O83" si="239">SUM(C83+G83)</f>
        <v>12644414</v>
      </c>
      <c r="M83" s="12">
        <f t="shared" si="239"/>
        <v>44976.5</v>
      </c>
      <c r="N83" s="11">
        <f t="shared" si="239"/>
        <v>180226</v>
      </c>
      <c r="O83" s="12">
        <f t="shared" si="239"/>
        <v>9767.64</v>
      </c>
      <c r="P83" s="63">
        <f t="shared" ref="P83:P84" si="240">SUM(M83+O83)</f>
        <v>54744.14</v>
      </c>
      <c r="Q83" s="10">
        <v>11008831</v>
      </c>
      <c r="R83" s="10">
        <v>40015</v>
      </c>
      <c r="S83" s="16">
        <f t="shared" ref="S83:T83" si="241">Q83-L83</f>
        <v>-1635583</v>
      </c>
      <c r="T83" s="17">
        <f t="shared" si="241"/>
        <v>-4961.5</v>
      </c>
      <c r="U83" s="10">
        <v>213802</v>
      </c>
      <c r="V83" s="10">
        <v>11729.52</v>
      </c>
      <c r="W83" s="16">
        <f t="shared" ref="W83:X83" si="242">U83-N83</f>
        <v>33576</v>
      </c>
      <c r="X83" s="17">
        <f t="shared" si="242"/>
        <v>1961.880000000001</v>
      </c>
      <c r="Y83" s="17">
        <f t="shared" ref="Y83:Y84" si="243">SUM(T83+X83)</f>
        <v>-2999.619999999999</v>
      </c>
      <c r="Z83" s="10"/>
    </row>
    <row r="84" spans="1:26" ht="20.25" customHeight="1">
      <c r="A84" s="5" t="s">
        <v>75</v>
      </c>
      <c r="B84" s="5" t="s">
        <v>35</v>
      </c>
      <c r="C84" s="8">
        <v>6322207</v>
      </c>
      <c r="D84" s="9">
        <v>21504.37</v>
      </c>
      <c r="E84" s="8">
        <v>90113</v>
      </c>
      <c r="F84" s="9">
        <v>4055.04</v>
      </c>
      <c r="G84" s="8">
        <v>6322207</v>
      </c>
      <c r="H84" s="9">
        <v>21504.37</v>
      </c>
      <c r="I84" s="8">
        <v>90113</v>
      </c>
      <c r="J84" s="9">
        <v>4055.04</v>
      </c>
      <c r="K84" s="10"/>
      <c r="L84" s="11">
        <f t="shared" ref="L84:O84" si="244">SUM(C84+G84)</f>
        <v>12644414</v>
      </c>
      <c r="M84" s="12">
        <f t="shared" si="244"/>
        <v>43008.74</v>
      </c>
      <c r="N84" s="11">
        <f t="shared" si="244"/>
        <v>180226</v>
      </c>
      <c r="O84" s="12">
        <f t="shared" si="244"/>
        <v>8110.08</v>
      </c>
      <c r="P84" s="63">
        <f t="shared" si="240"/>
        <v>51118.82</v>
      </c>
      <c r="Q84" s="10">
        <v>11008831</v>
      </c>
      <c r="R84" s="10">
        <v>37931.06</v>
      </c>
      <c r="S84" s="16">
        <f t="shared" ref="S84:T84" si="245">Q84-L84</f>
        <v>-1635583</v>
      </c>
      <c r="T84" s="17">
        <f t="shared" si="245"/>
        <v>-5077.68</v>
      </c>
      <c r="U84" s="10">
        <v>213802</v>
      </c>
      <c r="V84" s="10">
        <v>9621.17</v>
      </c>
      <c r="W84" s="16">
        <f t="shared" ref="W84:X84" si="246">U84-N84</f>
        <v>33576</v>
      </c>
      <c r="X84" s="17">
        <f t="shared" si="246"/>
        <v>1511.0900000000001</v>
      </c>
      <c r="Y84" s="17">
        <f t="shared" si="243"/>
        <v>-3566.59</v>
      </c>
      <c r="Z84" s="10"/>
    </row>
    <row r="85" spans="1:26" ht="20.25" customHeight="1">
      <c r="A85" s="5" t="s">
        <v>76</v>
      </c>
      <c r="B85" s="5" t="s">
        <v>172</v>
      </c>
      <c r="C85" s="8"/>
      <c r="D85" s="9"/>
      <c r="E85" s="8"/>
      <c r="F85" s="9"/>
      <c r="G85" s="8"/>
      <c r="H85" s="9"/>
      <c r="I85" s="8"/>
      <c r="J85" s="9"/>
      <c r="K85" s="10"/>
      <c r="L85" s="11"/>
      <c r="M85" s="12"/>
      <c r="N85" s="11"/>
      <c r="O85" s="12"/>
      <c r="P85" s="63"/>
      <c r="Q85" s="10">
        <v>3023291</v>
      </c>
      <c r="R85" s="10">
        <v>12464.29</v>
      </c>
      <c r="S85" s="16"/>
      <c r="T85" s="17"/>
      <c r="U85" s="10">
        <v>241701</v>
      </c>
      <c r="V85" s="10">
        <v>12749.42</v>
      </c>
      <c r="W85" s="16"/>
      <c r="X85" s="17"/>
      <c r="Y85" s="17"/>
      <c r="Z85" s="10"/>
    </row>
    <row r="86" spans="1:26" ht="20.25" customHeight="1">
      <c r="A86" s="5" t="s">
        <v>76</v>
      </c>
      <c r="B86" s="5" t="s">
        <v>173</v>
      </c>
      <c r="C86" s="8"/>
      <c r="D86" s="9"/>
      <c r="E86" s="8"/>
      <c r="F86" s="9"/>
      <c r="G86" s="8"/>
      <c r="H86" s="9"/>
      <c r="I86" s="8"/>
      <c r="J86" s="9"/>
      <c r="K86" s="10"/>
      <c r="L86" s="11"/>
      <c r="M86" s="12"/>
      <c r="N86" s="11"/>
      <c r="O86" s="12"/>
      <c r="P86" s="63"/>
      <c r="Q86" s="10">
        <v>3016510</v>
      </c>
      <c r="R86" s="10">
        <v>12283.97</v>
      </c>
      <c r="S86" s="16"/>
      <c r="T86" s="17"/>
      <c r="U86" s="10">
        <v>241174</v>
      </c>
      <c r="V86" s="10">
        <v>11224.24</v>
      </c>
      <c r="W86" s="16"/>
      <c r="X86" s="17"/>
      <c r="Y86" s="17"/>
      <c r="Z86" s="10"/>
    </row>
    <row r="87" spans="1:26" ht="20.25" customHeight="1">
      <c r="A87" s="5" t="s">
        <v>76</v>
      </c>
      <c r="B87" s="5" t="s">
        <v>27</v>
      </c>
      <c r="C87" s="8">
        <v>0</v>
      </c>
      <c r="D87" s="9">
        <v>0</v>
      </c>
      <c r="E87" s="8">
        <v>0</v>
      </c>
      <c r="F87" s="9">
        <v>0</v>
      </c>
      <c r="G87" s="8">
        <v>6214483</v>
      </c>
      <c r="H87" s="9">
        <v>21272.21</v>
      </c>
      <c r="I87" s="8">
        <v>430785</v>
      </c>
      <c r="J87" s="9">
        <v>21940.51</v>
      </c>
      <c r="K87" s="10"/>
      <c r="L87" s="11">
        <f t="shared" ref="L87:O87" si="247">SUM(C87+G87)</f>
        <v>6214483</v>
      </c>
      <c r="M87" s="12">
        <f t="shared" si="247"/>
        <v>21272.21</v>
      </c>
      <c r="N87" s="11">
        <f t="shared" si="247"/>
        <v>430785</v>
      </c>
      <c r="O87" s="12">
        <f t="shared" si="247"/>
        <v>21940.51</v>
      </c>
      <c r="P87" s="63">
        <f t="shared" ref="P87:P166" si="248">SUM(M87+O87)</f>
        <v>43212.72</v>
      </c>
      <c r="Q87" s="10">
        <v>7241083</v>
      </c>
      <c r="R87" s="10">
        <v>24907.1</v>
      </c>
      <c r="S87" s="16">
        <f t="shared" ref="S87:T87" si="249">Q87-L87</f>
        <v>1026600</v>
      </c>
      <c r="T87" s="17">
        <f t="shared" si="249"/>
        <v>3634.8899999999994</v>
      </c>
      <c r="U87" s="10">
        <v>641247</v>
      </c>
      <c r="V87" s="10">
        <v>32565.05</v>
      </c>
      <c r="W87" s="16">
        <f t="shared" ref="W87:X87" si="250">U87-N87</f>
        <v>210462</v>
      </c>
      <c r="X87" s="17">
        <f t="shared" si="250"/>
        <v>10624.54</v>
      </c>
      <c r="Y87" s="17">
        <f t="shared" ref="Y87:Y166" si="251">SUM(T87+X87)</f>
        <v>14259.43</v>
      </c>
      <c r="Z87" s="10"/>
    </row>
    <row r="88" spans="1:26" ht="20.25" customHeight="1">
      <c r="A88" s="5" t="s">
        <v>76</v>
      </c>
      <c r="B88" s="5" t="s">
        <v>35</v>
      </c>
      <c r="C88" s="8">
        <v>0</v>
      </c>
      <c r="D88" s="9">
        <v>0</v>
      </c>
      <c r="E88" s="8">
        <v>0</v>
      </c>
      <c r="F88" s="9">
        <v>0</v>
      </c>
      <c r="G88" s="8">
        <v>6214483</v>
      </c>
      <c r="H88" s="9">
        <v>20875.78</v>
      </c>
      <c r="I88" s="8">
        <v>430785</v>
      </c>
      <c r="J88" s="9">
        <v>19527.89</v>
      </c>
      <c r="K88" s="10"/>
      <c r="L88" s="11">
        <f t="shared" ref="L88:O88" si="252">SUM(C88+G88)</f>
        <v>6214483</v>
      </c>
      <c r="M88" s="12">
        <f t="shared" si="252"/>
        <v>20875.78</v>
      </c>
      <c r="N88" s="11">
        <f t="shared" si="252"/>
        <v>430785</v>
      </c>
      <c r="O88" s="12">
        <f t="shared" si="252"/>
        <v>19527.89</v>
      </c>
      <c r="P88" s="63">
        <f t="shared" si="248"/>
        <v>40403.67</v>
      </c>
      <c r="Q88" s="10">
        <v>7241083</v>
      </c>
      <c r="R88" s="10">
        <v>24503.74</v>
      </c>
      <c r="S88" s="16">
        <f t="shared" ref="S88:T88" si="253">Q88-L88</f>
        <v>1026600</v>
      </c>
      <c r="T88" s="17">
        <f t="shared" si="253"/>
        <v>3627.9600000000028</v>
      </c>
      <c r="U88" s="10">
        <v>641247</v>
      </c>
      <c r="V88" s="10">
        <v>29010.04</v>
      </c>
      <c r="W88" s="16">
        <f t="shared" ref="W88:X88" si="254">U88-N88</f>
        <v>210462</v>
      </c>
      <c r="X88" s="17">
        <f t="shared" si="254"/>
        <v>9482.1500000000015</v>
      </c>
      <c r="Y88" s="17">
        <f t="shared" si="251"/>
        <v>13110.110000000004</v>
      </c>
      <c r="Z88" s="10"/>
    </row>
    <row r="89" spans="1:26" ht="20.25" customHeight="1">
      <c r="A89" s="5" t="s">
        <v>77</v>
      </c>
      <c r="B89" s="5" t="s">
        <v>27</v>
      </c>
      <c r="C89" s="8">
        <v>1716904</v>
      </c>
      <c r="D89" s="9">
        <v>5755.34</v>
      </c>
      <c r="E89" s="8">
        <v>62609</v>
      </c>
      <c r="F89" s="9">
        <v>3141.79</v>
      </c>
      <c r="G89" s="8">
        <v>1716904</v>
      </c>
      <c r="H89" s="9">
        <v>5755.34</v>
      </c>
      <c r="I89" s="8">
        <v>62609</v>
      </c>
      <c r="J89" s="9">
        <v>3141.79</v>
      </c>
      <c r="K89" s="10"/>
      <c r="L89" s="11">
        <f t="shared" ref="L89:O89" si="255">SUM(C89+G89)</f>
        <v>3433808</v>
      </c>
      <c r="M89" s="12">
        <f t="shared" si="255"/>
        <v>11510.68</v>
      </c>
      <c r="N89" s="11">
        <f t="shared" si="255"/>
        <v>125218</v>
      </c>
      <c r="O89" s="12">
        <f t="shared" si="255"/>
        <v>6283.58</v>
      </c>
      <c r="P89" s="63">
        <f t="shared" si="248"/>
        <v>17794.260000000002</v>
      </c>
      <c r="Q89" s="10">
        <v>2596496</v>
      </c>
      <c r="R89" s="10">
        <v>8756.08</v>
      </c>
      <c r="S89" s="16">
        <f t="shared" ref="S89:T89" si="256">Q89-L89</f>
        <v>-837312</v>
      </c>
      <c r="T89" s="17">
        <f t="shared" si="256"/>
        <v>-2754.6000000000004</v>
      </c>
      <c r="U89" s="10">
        <v>151177</v>
      </c>
      <c r="V89" s="10">
        <v>7586.01</v>
      </c>
      <c r="W89" s="16">
        <f t="shared" ref="W89:X89" si="257">U89-N89</f>
        <v>25959</v>
      </c>
      <c r="X89" s="17">
        <f t="shared" si="257"/>
        <v>1302.4300000000003</v>
      </c>
      <c r="Y89" s="17">
        <f t="shared" si="251"/>
        <v>-1452.17</v>
      </c>
      <c r="Z89" s="10"/>
    </row>
    <row r="90" spans="1:26" ht="20.25" customHeight="1">
      <c r="A90" s="5" t="s">
        <v>77</v>
      </c>
      <c r="B90" s="5" t="s">
        <v>35</v>
      </c>
      <c r="C90" s="8">
        <v>1716904</v>
      </c>
      <c r="D90" s="9">
        <v>5640.79</v>
      </c>
      <c r="E90" s="8">
        <v>62609</v>
      </c>
      <c r="F90" s="9">
        <v>2817.43</v>
      </c>
      <c r="G90" s="8">
        <v>1716904</v>
      </c>
      <c r="H90" s="9">
        <v>5640.79</v>
      </c>
      <c r="I90" s="8">
        <v>62609</v>
      </c>
      <c r="J90" s="9">
        <v>2817.43</v>
      </c>
      <c r="K90" s="10"/>
      <c r="L90" s="11">
        <f t="shared" ref="L90:O90" si="258">SUM(C90+G90)</f>
        <v>3433808</v>
      </c>
      <c r="M90" s="12">
        <f t="shared" si="258"/>
        <v>11281.58</v>
      </c>
      <c r="N90" s="11">
        <f t="shared" si="258"/>
        <v>125218</v>
      </c>
      <c r="O90" s="12">
        <f t="shared" si="258"/>
        <v>5634.86</v>
      </c>
      <c r="P90" s="63">
        <f t="shared" si="248"/>
        <v>16916.439999999999</v>
      </c>
      <c r="Q90" s="10">
        <v>2596496</v>
      </c>
      <c r="R90" s="10">
        <v>8568.09</v>
      </c>
      <c r="S90" s="16">
        <f t="shared" ref="S90:T90" si="259">Q90-L90</f>
        <v>-837312</v>
      </c>
      <c r="T90" s="17">
        <f t="shared" si="259"/>
        <v>-2713.49</v>
      </c>
      <c r="U90" s="10">
        <v>151177</v>
      </c>
      <c r="V90" s="10">
        <v>6803</v>
      </c>
      <c r="W90" s="16">
        <f t="shared" ref="W90:X90" si="260">U90-N90</f>
        <v>25959</v>
      </c>
      <c r="X90" s="17">
        <f t="shared" si="260"/>
        <v>1168.1400000000003</v>
      </c>
      <c r="Y90" s="17">
        <f t="shared" si="251"/>
        <v>-1545.3499999999995</v>
      </c>
      <c r="Z90" s="10"/>
    </row>
    <row r="91" spans="1:26" ht="20.25" customHeight="1">
      <c r="A91" s="5" t="s">
        <v>148</v>
      </c>
      <c r="B91" s="5" t="s">
        <v>27</v>
      </c>
      <c r="C91" s="8">
        <v>1738040</v>
      </c>
      <c r="D91" s="9">
        <v>7400.75</v>
      </c>
      <c r="E91" s="28">
        <v>125389</v>
      </c>
      <c r="F91" s="9">
        <v>8846.66</v>
      </c>
      <c r="G91" s="28">
        <v>1734872</v>
      </c>
      <c r="H91" s="9">
        <v>7360.2</v>
      </c>
      <c r="I91" s="28">
        <v>125389</v>
      </c>
      <c r="J91" s="9">
        <v>8846.66</v>
      </c>
      <c r="K91" s="10"/>
      <c r="L91" s="11">
        <f t="shared" ref="L91:O91" si="261">SUM(C91+G91)</f>
        <v>3472912</v>
      </c>
      <c r="M91" s="12">
        <f t="shared" si="261"/>
        <v>14760.95</v>
      </c>
      <c r="N91" s="11">
        <f t="shared" si="261"/>
        <v>250778</v>
      </c>
      <c r="O91" s="12">
        <f t="shared" si="261"/>
        <v>17693.32</v>
      </c>
      <c r="P91" s="63">
        <f t="shared" si="248"/>
        <v>32454.27</v>
      </c>
      <c r="Q91" s="10">
        <v>3968102</v>
      </c>
      <c r="R91" s="10">
        <v>17056.830000000002</v>
      </c>
      <c r="S91" s="16">
        <f t="shared" ref="S91:T91" si="262">Q91-L91</f>
        <v>495190</v>
      </c>
      <c r="T91" s="17">
        <f t="shared" si="262"/>
        <v>2295.880000000001</v>
      </c>
      <c r="U91" s="10">
        <v>279915</v>
      </c>
      <c r="V91" s="10">
        <v>19511.189999999999</v>
      </c>
      <c r="W91" s="16">
        <f t="shared" ref="W91:X91" si="263">U91-N91</f>
        <v>29137</v>
      </c>
      <c r="X91" s="17">
        <f t="shared" si="263"/>
        <v>1817.869999999999</v>
      </c>
      <c r="Y91" s="17">
        <f t="shared" si="251"/>
        <v>4113.75</v>
      </c>
      <c r="Z91" s="10"/>
    </row>
    <row r="92" spans="1:26" ht="20.25" customHeight="1">
      <c r="A92" s="10" t="s">
        <v>148</v>
      </c>
      <c r="B92" s="10" t="s">
        <v>34</v>
      </c>
      <c r="C92" s="28">
        <v>157802</v>
      </c>
      <c r="D92" s="30">
        <v>1878.62</v>
      </c>
      <c r="E92" s="8">
        <v>26727</v>
      </c>
      <c r="F92" s="30">
        <v>3359.96</v>
      </c>
      <c r="G92" s="8">
        <v>154634</v>
      </c>
      <c r="H92" s="30">
        <v>1842.28</v>
      </c>
      <c r="I92" s="8">
        <v>26727</v>
      </c>
      <c r="J92" s="30">
        <v>3359.96</v>
      </c>
      <c r="K92" s="10"/>
      <c r="L92" s="11">
        <f t="shared" ref="L92:O92" si="264">SUM(C92+G92)</f>
        <v>312436</v>
      </c>
      <c r="M92" s="12">
        <f t="shared" si="264"/>
        <v>3720.8999999999996</v>
      </c>
      <c r="N92" s="11">
        <f t="shared" si="264"/>
        <v>53454</v>
      </c>
      <c r="O92" s="12">
        <f t="shared" si="264"/>
        <v>6719.92</v>
      </c>
      <c r="P92" s="63">
        <f t="shared" si="248"/>
        <v>10440.82</v>
      </c>
      <c r="Q92" s="10">
        <v>382203</v>
      </c>
      <c r="R92" s="10">
        <v>4535.7299999999996</v>
      </c>
      <c r="S92" s="16">
        <f t="shared" ref="S92:T92" si="265">Q92-L92</f>
        <v>69767</v>
      </c>
      <c r="T92" s="17">
        <f t="shared" si="265"/>
        <v>814.82999999999993</v>
      </c>
      <c r="U92" s="10">
        <v>56973</v>
      </c>
      <c r="V92" s="10">
        <v>7162.9</v>
      </c>
      <c r="W92" s="16">
        <f t="shared" ref="W92:X92" si="266">U92-N92</f>
        <v>3519</v>
      </c>
      <c r="X92" s="17">
        <f t="shared" si="266"/>
        <v>442.97999999999956</v>
      </c>
      <c r="Y92" s="17">
        <f t="shared" si="251"/>
        <v>1257.8099999999995</v>
      </c>
      <c r="Z92" s="10"/>
    </row>
    <row r="93" spans="1:26" ht="20.25" customHeight="1">
      <c r="A93" s="5" t="s">
        <v>148</v>
      </c>
      <c r="B93" s="5" t="s">
        <v>35</v>
      </c>
      <c r="C93" s="8">
        <v>1580236</v>
      </c>
      <c r="D93" s="9">
        <v>5273.4</v>
      </c>
      <c r="E93" s="8">
        <v>98663</v>
      </c>
      <c r="F93" s="9">
        <v>4591.71</v>
      </c>
      <c r="G93" s="8">
        <v>1580236</v>
      </c>
      <c r="H93" s="9">
        <v>5273.4</v>
      </c>
      <c r="I93" s="8">
        <v>98663</v>
      </c>
      <c r="J93" s="9">
        <v>4591.71</v>
      </c>
      <c r="K93" s="10"/>
      <c r="L93" s="11">
        <f t="shared" ref="L93:O93" si="267">SUM(C93+G93)</f>
        <v>3160472</v>
      </c>
      <c r="M93" s="12">
        <f t="shared" si="267"/>
        <v>10546.8</v>
      </c>
      <c r="N93" s="11">
        <f t="shared" si="267"/>
        <v>197326</v>
      </c>
      <c r="O93" s="12">
        <f t="shared" si="267"/>
        <v>9183.42</v>
      </c>
      <c r="P93" s="63">
        <f t="shared" si="248"/>
        <v>19730.22</v>
      </c>
      <c r="Q93" s="10">
        <v>3585899</v>
      </c>
      <c r="R93" s="10">
        <v>11942.53</v>
      </c>
      <c r="S93" s="16">
        <f t="shared" ref="S93:T93" si="268">Q93-L93</f>
        <v>425427</v>
      </c>
      <c r="T93" s="17">
        <f t="shared" si="268"/>
        <v>1395.7300000000014</v>
      </c>
      <c r="U93" s="10">
        <v>222942</v>
      </c>
      <c r="V93" s="10">
        <v>10375.73</v>
      </c>
      <c r="W93" s="16">
        <f t="shared" ref="W93:X93" si="269">U93-N93</f>
        <v>25616</v>
      </c>
      <c r="X93" s="17">
        <f t="shared" si="269"/>
        <v>1192.3099999999995</v>
      </c>
      <c r="Y93" s="17">
        <f t="shared" si="251"/>
        <v>2588.0400000000009</v>
      </c>
      <c r="Z93" s="10"/>
    </row>
    <row r="94" spans="1:26" ht="20.25" customHeight="1">
      <c r="A94" s="5" t="s">
        <v>81</v>
      </c>
      <c r="B94" s="5" t="s">
        <v>27</v>
      </c>
      <c r="C94" s="8">
        <v>405279</v>
      </c>
      <c r="D94" s="9">
        <v>1480.98</v>
      </c>
      <c r="E94" s="8">
        <v>88550</v>
      </c>
      <c r="F94" s="9">
        <v>4640.91</v>
      </c>
      <c r="G94" s="8">
        <v>405279</v>
      </c>
      <c r="H94" s="9">
        <v>1480.98</v>
      </c>
      <c r="I94" s="8">
        <v>88550</v>
      </c>
      <c r="J94" s="9">
        <v>4640.91</v>
      </c>
      <c r="K94" s="10"/>
      <c r="L94" s="11">
        <f t="shared" ref="L94:O94" si="270">SUM(C94+G94)</f>
        <v>810558</v>
      </c>
      <c r="M94" s="12">
        <f t="shared" si="270"/>
        <v>2961.96</v>
      </c>
      <c r="N94" s="11">
        <f t="shared" si="270"/>
        <v>177100</v>
      </c>
      <c r="O94" s="12">
        <f t="shared" si="270"/>
        <v>9281.82</v>
      </c>
      <c r="P94" s="63">
        <f t="shared" si="248"/>
        <v>12243.779999999999</v>
      </c>
      <c r="Q94" s="10">
        <v>652901</v>
      </c>
      <c r="R94" s="10">
        <v>2282.64</v>
      </c>
      <c r="S94" s="16">
        <f t="shared" ref="S94:T94" si="271">Q94-L94</f>
        <v>-157657</v>
      </c>
      <c r="T94" s="17">
        <f t="shared" si="271"/>
        <v>-679.32000000000016</v>
      </c>
      <c r="U94" s="10">
        <v>174295</v>
      </c>
      <c r="V94" s="10">
        <v>9164.23</v>
      </c>
      <c r="W94" s="16">
        <f t="shared" ref="W94:X94" si="272">U94-N94</f>
        <v>-2805</v>
      </c>
      <c r="X94" s="17">
        <f t="shared" si="272"/>
        <v>-117.59000000000015</v>
      </c>
      <c r="Y94" s="17">
        <f t="shared" si="251"/>
        <v>-796.91000000000031</v>
      </c>
      <c r="Z94" s="10"/>
    </row>
    <row r="95" spans="1:26" ht="20.25" customHeight="1">
      <c r="A95" s="5" t="s">
        <v>81</v>
      </c>
      <c r="B95" s="5" t="s">
        <v>35</v>
      </c>
      <c r="C95" s="8">
        <v>405279</v>
      </c>
      <c r="D95" s="9">
        <v>1403.7</v>
      </c>
      <c r="E95" s="8">
        <v>88550</v>
      </c>
      <c r="F95" s="9">
        <v>3984.73</v>
      </c>
      <c r="G95" s="8">
        <v>405279</v>
      </c>
      <c r="H95" s="9">
        <v>1403.7</v>
      </c>
      <c r="I95" s="8">
        <v>88550</v>
      </c>
      <c r="J95" s="9">
        <v>3984.73</v>
      </c>
      <c r="K95" s="10"/>
      <c r="L95" s="11">
        <f t="shared" ref="L95:O95" si="273">SUM(C95+G95)</f>
        <v>810558</v>
      </c>
      <c r="M95" s="12">
        <f t="shared" si="273"/>
        <v>2807.4</v>
      </c>
      <c r="N95" s="11">
        <f t="shared" si="273"/>
        <v>177100</v>
      </c>
      <c r="O95" s="12">
        <f t="shared" si="273"/>
        <v>7969.46</v>
      </c>
      <c r="P95" s="63">
        <f t="shared" si="248"/>
        <v>10776.86</v>
      </c>
      <c r="Q95" s="10">
        <v>652901</v>
      </c>
      <c r="R95" s="10">
        <v>2201.46</v>
      </c>
      <c r="S95" s="16">
        <f t="shared" ref="S95:T95" si="274">Q95-L95</f>
        <v>-157657</v>
      </c>
      <c r="T95" s="17">
        <f t="shared" si="274"/>
        <v>-605.94000000000005</v>
      </c>
      <c r="U95" s="10">
        <v>174295</v>
      </c>
      <c r="V95" s="10">
        <v>7843.29</v>
      </c>
      <c r="W95" s="16">
        <f t="shared" ref="W95:X95" si="275">U95-N95</f>
        <v>-2805</v>
      </c>
      <c r="X95" s="17">
        <f t="shared" si="275"/>
        <v>-126.17000000000007</v>
      </c>
      <c r="Y95" s="17">
        <f t="shared" si="251"/>
        <v>-732.11000000000013</v>
      </c>
      <c r="Z95" s="10"/>
    </row>
    <row r="96" spans="1:26" ht="20.25" customHeight="1">
      <c r="A96" s="5" t="s">
        <v>82</v>
      </c>
      <c r="B96" s="5" t="s">
        <v>27</v>
      </c>
      <c r="C96" s="8">
        <v>1725645</v>
      </c>
      <c r="D96" s="9">
        <v>7126.77</v>
      </c>
      <c r="E96" s="8">
        <v>12498</v>
      </c>
      <c r="F96" s="9">
        <v>499.5</v>
      </c>
      <c r="G96" s="8">
        <v>1725645</v>
      </c>
      <c r="H96" s="9">
        <v>7126.77</v>
      </c>
      <c r="I96" s="8">
        <v>12498</v>
      </c>
      <c r="J96" s="9">
        <v>499.5</v>
      </c>
      <c r="K96" s="10"/>
      <c r="L96" s="11">
        <f t="shared" ref="L96:O96" si="276">SUM(C96+G96)</f>
        <v>3451290</v>
      </c>
      <c r="M96" s="12">
        <f t="shared" si="276"/>
        <v>14253.54</v>
      </c>
      <c r="N96" s="11">
        <f t="shared" si="276"/>
        <v>24996</v>
      </c>
      <c r="O96" s="12">
        <f t="shared" si="276"/>
        <v>999</v>
      </c>
      <c r="P96" s="63">
        <f t="shared" si="248"/>
        <v>15252.54</v>
      </c>
      <c r="Q96" s="10">
        <v>2781647</v>
      </c>
      <c r="R96" s="10">
        <v>11498.53</v>
      </c>
      <c r="S96" s="16">
        <f t="shared" ref="S96:T96" si="277">Q96-L96</f>
        <v>-669643</v>
      </c>
      <c r="T96" s="17">
        <f t="shared" si="277"/>
        <v>-2755.01</v>
      </c>
      <c r="U96" s="10">
        <v>117468</v>
      </c>
      <c r="V96" s="10">
        <v>4694.03</v>
      </c>
      <c r="W96" s="16">
        <f t="shared" ref="W96:X96" si="278">U96-N96</f>
        <v>92472</v>
      </c>
      <c r="X96" s="17">
        <f t="shared" si="278"/>
        <v>3695.0299999999997</v>
      </c>
      <c r="Y96" s="17">
        <f t="shared" si="251"/>
        <v>940.01999999999953</v>
      </c>
      <c r="Z96" s="10"/>
    </row>
    <row r="97" spans="1:26" ht="20.25" customHeight="1">
      <c r="A97" s="5" t="s">
        <v>82</v>
      </c>
      <c r="B97" s="5" t="s">
        <v>30</v>
      </c>
      <c r="C97" s="8">
        <v>1725645</v>
      </c>
      <c r="D97" s="9">
        <v>7126.77</v>
      </c>
      <c r="E97" s="8">
        <v>12498</v>
      </c>
      <c r="F97" s="9">
        <v>450</v>
      </c>
      <c r="G97" s="8">
        <v>1725645</v>
      </c>
      <c r="H97" s="9">
        <v>7126.77</v>
      </c>
      <c r="I97" s="8">
        <v>12498</v>
      </c>
      <c r="J97" s="9">
        <v>450</v>
      </c>
      <c r="K97" s="10"/>
      <c r="L97" s="11">
        <f t="shared" ref="L97:O97" si="279">SUM(C97+G97)</f>
        <v>3451290</v>
      </c>
      <c r="M97" s="12">
        <f t="shared" si="279"/>
        <v>14253.54</v>
      </c>
      <c r="N97" s="11">
        <f t="shared" si="279"/>
        <v>24996</v>
      </c>
      <c r="O97" s="12">
        <f t="shared" si="279"/>
        <v>900</v>
      </c>
      <c r="P97" s="63">
        <f t="shared" si="248"/>
        <v>15153.54</v>
      </c>
      <c r="Q97" s="10">
        <v>2781647</v>
      </c>
      <c r="R97" s="10">
        <v>11498.53</v>
      </c>
      <c r="S97" s="16">
        <f t="shared" ref="S97:T97" si="280">Q97-L97</f>
        <v>-669643</v>
      </c>
      <c r="T97" s="17">
        <f t="shared" si="280"/>
        <v>-2755.01</v>
      </c>
      <c r="U97" s="10">
        <v>117468</v>
      </c>
      <c r="V97" s="10">
        <v>4228.8500000000004</v>
      </c>
      <c r="W97" s="16">
        <f t="shared" ref="W97:X97" si="281">U97-N97</f>
        <v>92472</v>
      </c>
      <c r="X97" s="17">
        <f t="shared" si="281"/>
        <v>3328.8500000000004</v>
      </c>
      <c r="Y97" s="17">
        <f t="shared" si="251"/>
        <v>573.84000000000015</v>
      </c>
      <c r="Z97" s="10"/>
    </row>
    <row r="98" spans="1:26" ht="20.25" customHeight="1">
      <c r="A98" s="64" t="s">
        <v>83</v>
      </c>
      <c r="B98" s="64" t="s">
        <v>172</v>
      </c>
      <c r="C98" s="65">
        <v>632411</v>
      </c>
      <c r="D98" s="66">
        <v>2805.85</v>
      </c>
      <c r="E98" s="65">
        <v>67934</v>
      </c>
      <c r="F98" s="66">
        <v>3580.12</v>
      </c>
      <c r="G98" s="65">
        <v>0</v>
      </c>
      <c r="H98" s="66">
        <v>0</v>
      </c>
      <c r="I98" s="65">
        <v>0</v>
      </c>
      <c r="J98" s="66">
        <v>0</v>
      </c>
      <c r="K98" s="67"/>
      <c r="L98" s="65">
        <f t="shared" ref="L98:O98" si="282">SUM(C98+G98)</f>
        <v>632411</v>
      </c>
      <c r="M98" s="66">
        <f t="shared" si="282"/>
        <v>2805.85</v>
      </c>
      <c r="N98" s="65">
        <f t="shared" si="282"/>
        <v>67934</v>
      </c>
      <c r="O98" s="66">
        <f t="shared" si="282"/>
        <v>3580.12</v>
      </c>
      <c r="P98" s="68">
        <f t="shared" si="248"/>
        <v>6385.9699999999993</v>
      </c>
      <c r="Q98" s="67">
        <v>548988</v>
      </c>
      <c r="R98" s="67">
        <v>2463.9699999999998</v>
      </c>
      <c r="S98" s="69">
        <f t="shared" ref="S98:T98" si="283">Q98-L98</f>
        <v>-83423</v>
      </c>
      <c r="T98" s="70">
        <f t="shared" si="283"/>
        <v>-341.88000000000011</v>
      </c>
      <c r="U98" s="67">
        <v>88853</v>
      </c>
      <c r="V98" s="67">
        <v>4682.5600000000004</v>
      </c>
      <c r="W98" s="69">
        <f t="shared" ref="W98:X98" si="284">U98-N98</f>
        <v>20919</v>
      </c>
      <c r="X98" s="70">
        <f t="shared" si="284"/>
        <v>1102.4400000000005</v>
      </c>
      <c r="Y98" s="70">
        <f t="shared" si="251"/>
        <v>760.5600000000004</v>
      </c>
      <c r="Z98" s="67"/>
    </row>
    <row r="99" spans="1:26" ht="20.25" customHeight="1">
      <c r="A99" s="64" t="s">
        <v>83</v>
      </c>
      <c r="B99" s="64" t="s">
        <v>178</v>
      </c>
      <c r="C99" s="65">
        <v>969</v>
      </c>
      <c r="D99" s="66">
        <v>8.98</v>
      </c>
      <c r="E99" s="65">
        <v>0</v>
      </c>
      <c r="F99" s="66">
        <v>0</v>
      </c>
      <c r="G99" s="65">
        <v>0</v>
      </c>
      <c r="H99" s="66">
        <v>0</v>
      </c>
      <c r="I99" s="65">
        <v>0</v>
      </c>
      <c r="J99" s="66">
        <v>0</v>
      </c>
      <c r="K99" s="67"/>
      <c r="L99" s="65">
        <f t="shared" ref="L99:O99" si="285">SUM(C99+G99)</f>
        <v>969</v>
      </c>
      <c r="M99" s="66">
        <f t="shared" si="285"/>
        <v>8.98</v>
      </c>
      <c r="N99" s="65">
        <f t="shared" si="285"/>
        <v>0</v>
      </c>
      <c r="O99" s="66">
        <f t="shared" si="285"/>
        <v>0</v>
      </c>
      <c r="P99" s="68">
        <f t="shared" si="248"/>
        <v>8.98</v>
      </c>
      <c r="Q99" s="67">
        <v>3210</v>
      </c>
      <c r="R99" s="67">
        <v>29.76</v>
      </c>
      <c r="S99" s="69">
        <f t="shared" ref="S99:T99" si="286">Q99-L99</f>
        <v>2241</v>
      </c>
      <c r="T99" s="70">
        <f t="shared" si="286"/>
        <v>20.78</v>
      </c>
      <c r="U99" s="67">
        <v>0</v>
      </c>
      <c r="V99" s="67">
        <v>0</v>
      </c>
      <c r="W99" s="69">
        <f t="shared" ref="W99:X99" si="287">U99-N99</f>
        <v>0</v>
      </c>
      <c r="X99" s="70">
        <f t="shared" si="287"/>
        <v>0</v>
      </c>
      <c r="Y99" s="70">
        <f t="shared" si="251"/>
        <v>20.78</v>
      </c>
      <c r="Z99" s="67"/>
    </row>
    <row r="100" spans="1:26" ht="20.25" customHeight="1">
      <c r="A100" s="64" t="s">
        <v>83</v>
      </c>
      <c r="B100" s="64" t="s">
        <v>173</v>
      </c>
      <c r="C100" s="65">
        <v>631442</v>
      </c>
      <c r="D100" s="66">
        <v>2688.72</v>
      </c>
      <c r="E100" s="65">
        <v>67934</v>
      </c>
      <c r="F100" s="66">
        <v>3224.83</v>
      </c>
      <c r="G100" s="65">
        <v>0</v>
      </c>
      <c r="H100" s="66">
        <v>0</v>
      </c>
      <c r="I100" s="65">
        <v>0</v>
      </c>
      <c r="J100" s="66">
        <v>0</v>
      </c>
      <c r="K100" s="67"/>
      <c r="L100" s="65">
        <f t="shared" ref="L100:O100" si="288">SUM(C100+G100)</f>
        <v>631442</v>
      </c>
      <c r="M100" s="66">
        <f t="shared" si="288"/>
        <v>2688.72</v>
      </c>
      <c r="N100" s="65">
        <f t="shared" si="288"/>
        <v>67934</v>
      </c>
      <c r="O100" s="66">
        <f t="shared" si="288"/>
        <v>3224.83</v>
      </c>
      <c r="P100" s="68">
        <f t="shared" si="248"/>
        <v>5913.5499999999993</v>
      </c>
      <c r="Q100" s="67">
        <v>545778</v>
      </c>
      <c r="R100" s="67">
        <v>2330.34</v>
      </c>
      <c r="S100" s="69">
        <f t="shared" ref="S100:T100" si="289">Q100-L100</f>
        <v>-85664</v>
      </c>
      <c r="T100" s="70">
        <f t="shared" si="289"/>
        <v>-358.37999999999965</v>
      </c>
      <c r="U100" s="67">
        <v>88853</v>
      </c>
      <c r="V100" s="67">
        <v>4217.8500000000004</v>
      </c>
      <c r="W100" s="69">
        <f t="shared" ref="W100:X100" si="290">U100-N100</f>
        <v>20919</v>
      </c>
      <c r="X100" s="70">
        <f t="shared" si="290"/>
        <v>993.02000000000044</v>
      </c>
      <c r="Y100" s="70">
        <f t="shared" si="251"/>
        <v>634.64000000000078</v>
      </c>
      <c r="Z100" s="67"/>
    </row>
    <row r="101" spans="1:26" ht="20.25" customHeight="1">
      <c r="A101" s="5" t="s">
        <v>83</v>
      </c>
      <c r="B101" s="5" t="s">
        <v>156</v>
      </c>
      <c r="C101" s="8">
        <v>0</v>
      </c>
      <c r="D101" s="9">
        <v>0</v>
      </c>
      <c r="E101" s="8">
        <v>0</v>
      </c>
      <c r="F101" s="9">
        <v>0</v>
      </c>
      <c r="G101" s="8">
        <v>620920</v>
      </c>
      <c r="H101" s="9">
        <v>2120.0100000000002</v>
      </c>
      <c r="I101" s="8">
        <v>67934</v>
      </c>
      <c r="J101" s="9">
        <v>3393.3</v>
      </c>
      <c r="K101" s="10"/>
      <c r="L101" s="11">
        <f t="shared" ref="L101:O101" si="291">SUM(C101+G101)</f>
        <v>620920</v>
      </c>
      <c r="M101" s="12">
        <f t="shared" si="291"/>
        <v>2120.0100000000002</v>
      </c>
      <c r="N101" s="11">
        <f t="shared" si="291"/>
        <v>67934</v>
      </c>
      <c r="O101" s="12">
        <f t="shared" si="291"/>
        <v>3393.3</v>
      </c>
      <c r="P101" s="63">
        <f t="shared" si="248"/>
        <v>5513.31</v>
      </c>
      <c r="Q101" s="10">
        <v>570453</v>
      </c>
      <c r="R101" s="10">
        <v>1987.85</v>
      </c>
      <c r="S101" s="16">
        <f t="shared" ref="S101:T101" si="292">Q101-L101</f>
        <v>-50467</v>
      </c>
      <c r="T101" s="17">
        <f t="shared" si="292"/>
        <v>-132.16000000000031</v>
      </c>
      <c r="U101" s="10">
        <v>74889</v>
      </c>
      <c r="V101" s="10">
        <v>3740.71</v>
      </c>
      <c r="W101" s="16">
        <f t="shared" ref="W101:X101" si="293">U101-N101</f>
        <v>6955</v>
      </c>
      <c r="X101" s="17">
        <f t="shared" si="293"/>
        <v>347.40999999999985</v>
      </c>
      <c r="Y101" s="17">
        <f t="shared" si="251"/>
        <v>215.24999999999955</v>
      </c>
      <c r="Z101" s="10"/>
    </row>
    <row r="102" spans="1:26" ht="20.25" customHeight="1">
      <c r="A102" s="5" t="s">
        <v>83</v>
      </c>
      <c r="B102" s="5" t="s">
        <v>157</v>
      </c>
      <c r="C102" s="8">
        <v>0</v>
      </c>
      <c r="D102" s="9">
        <v>0</v>
      </c>
      <c r="E102" s="8">
        <v>0</v>
      </c>
      <c r="F102" s="9">
        <v>0</v>
      </c>
      <c r="G102" s="8">
        <v>0</v>
      </c>
      <c r="H102" s="9">
        <v>0</v>
      </c>
      <c r="I102" s="8">
        <v>0</v>
      </c>
      <c r="J102" s="9">
        <v>0</v>
      </c>
      <c r="K102" s="10"/>
      <c r="L102" s="11">
        <f>SUM(C101+G101)</f>
        <v>620920</v>
      </c>
      <c r="M102" s="12">
        <v>2064.15</v>
      </c>
      <c r="N102" s="11">
        <v>67934</v>
      </c>
      <c r="O102" s="12">
        <v>3057.03</v>
      </c>
      <c r="P102" s="63">
        <f t="shared" si="248"/>
        <v>5121.18</v>
      </c>
      <c r="Q102" s="10">
        <v>570453</v>
      </c>
      <c r="R102" s="10">
        <v>1919.65</v>
      </c>
      <c r="S102" s="16">
        <f t="shared" ref="S102:T102" si="294">Q102-L102</f>
        <v>-50467</v>
      </c>
      <c r="T102" s="17">
        <f t="shared" si="294"/>
        <v>-144.5</v>
      </c>
      <c r="U102" s="10">
        <v>74889</v>
      </c>
      <c r="V102" s="10">
        <v>3370.01</v>
      </c>
      <c r="W102" s="16">
        <f t="shared" ref="W102:X102" si="295">U102-N102</f>
        <v>6955</v>
      </c>
      <c r="X102" s="17">
        <f t="shared" si="295"/>
        <v>312.98</v>
      </c>
      <c r="Y102" s="17">
        <f t="shared" si="251"/>
        <v>168.48000000000002</v>
      </c>
      <c r="Z102" s="10"/>
    </row>
    <row r="103" spans="1:26" ht="20.25" customHeight="1">
      <c r="A103" s="5" t="s">
        <v>85</v>
      </c>
      <c r="B103" s="5" t="s">
        <v>27</v>
      </c>
      <c r="C103" s="8">
        <v>1343331</v>
      </c>
      <c r="D103" s="9">
        <v>5472.02</v>
      </c>
      <c r="E103" s="8">
        <v>90072</v>
      </c>
      <c r="F103" s="9">
        <v>4637.68</v>
      </c>
      <c r="G103" s="8">
        <v>1343331</v>
      </c>
      <c r="H103" s="9">
        <v>5472.02</v>
      </c>
      <c r="I103" s="8">
        <v>90072</v>
      </c>
      <c r="J103" s="9">
        <v>4637.68</v>
      </c>
      <c r="K103" s="10"/>
      <c r="L103" s="11">
        <f t="shared" ref="L103:O103" si="296">SUM(C103+G103)</f>
        <v>2686662</v>
      </c>
      <c r="M103" s="12">
        <f t="shared" si="296"/>
        <v>10944.04</v>
      </c>
      <c r="N103" s="11">
        <f t="shared" si="296"/>
        <v>180144</v>
      </c>
      <c r="O103" s="12">
        <f t="shared" si="296"/>
        <v>9275.36</v>
      </c>
      <c r="P103" s="63">
        <f t="shared" si="248"/>
        <v>20219.400000000001</v>
      </c>
      <c r="Q103" s="10">
        <v>2646694</v>
      </c>
      <c r="R103" s="10">
        <v>10764.27</v>
      </c>
      <c r="S103" s="16">
        <f t="shared" ref="S103:T103" si="297">Q103-L103</f>
        <v>-39968</v>
      </c>
      <c r="T103" s="17">
        <f t="shared" si="297"/>
        <v>-179.77000000000044</v>
      </c>
      <c r="U103" s="10">
        <v>160159</v>
      </c>
      <c r="V103" s="10">
        <v>8296.42</v>
      </c>
      <c r="W103" s="16">
        <f t="shared" ref="W103:X103" si="298">U103-N103</f>
        <v>-19985</v>
      </c>
      <c r="X103" s="17">
        <f t="shared" si="298"/>
        <v>-978.94000000000051</v>
      </c>
      <c r="Y103" s="17">
        <f t="shared" si="251"/>
        <v>-1158.7100000000009</v>
      </c>
      <c r="Z103" s="10"/>
    </row>
    <row r="104" spans="1:26" ht="20.25" customHeight="1">
      <c r="A104" s="5" t="s">
        <v>85</v>
      </c>
      <c r="B104" s="5" t="s">
        <v>34</v>
      </c>
      <c r="C104" s="8">
        <v>112270</v>
      </c>
      <c r="D104" s="9">
        <v>1275.3900000000001</v>
      </c>
      <c r="E104" s="8">
        <v>344</v>
      </c>
      <c r="F104" s="9">
        <v>43.07</v>
      </c>
      <c r="G104" s="8">
        <v>112270</v>
      </c>
      <c r="H104" s="9">
        <v>1275.3900000000001</v>
      </c>
      <c r="I104" s="8">
        <v>344</v>
      </c>
      <c r="J104" s="9">
        <v>43.07</v>
      </c>
      <c r="K104" s="10"/>
      <c r="L104" s="11">
        <f t="shared" ref="L104:O104" si="299">SUM(C104+G104)</f>
        <v>224540</v>
      </c>
      <c r="M104" s="12">
        <f t="shared" si="299"/>
        <v>2550.7800000000002</v>
      </c>
      <c r="N104" s="11">
        <f t="shared" si="299"/>
        <v>688</v>
      </c>
      <c r="O104" s="12">
        <f t="shared" si="299"/>
        <v>86.14</v>
      </c>
      <c r="P104" s="63">
        <f t="shared" si="248"/>
        <v>2636.92</v>
      </c>
      <c r="Q104" s="10">
        <v>219496</v>
      </c>
      <c r="R104" s="10">
        <v>2493.48</v>
      </c>
      <c r="S104" s="16">
        <f t="shared" ref="S104:T104" si="300">Q104-L104</f>
        <v>-5044</v>
      </c>
      <c r="T104" s="17">
        <f t="shared" si="300"/>
        <v>-57.300000000000182</v>
      </c>
      <c r="U104" s="10">
        <v>1180</v>
      </c>
      <c r="V104" s="10">
        <v>147.51</v>
      </c>
      <c r="W104" s="16">
        <f t="shared" ref="W104:X104" si="301">U104-N104</f>
        <v>492</v>
      </c>
      <c r="X104" s="17">
        <f t="shared" si="301"/>
        <v>61.36999999999999</v>
      </c>
      <c r="Y104" s="17">
        <f t="shared" si="251"/>
        <v>4.0699999999998084</v>
      </c>
      <c r="Z104" s="10"/>
    </row>
    <row r="105" spans="1:26" ht="20.25" customHeight="1">
      <c r="A105" s="5" t="s">
        <v>85</v>
      </c>
      <c r="B105" s="5" t="s">
        <v>35</v>
      </c>
      <c r="C105" s="8">
        <v>1231061</v>
      </c>
      <c r="D105" s="9">
        <v>4037.88</v>
      </c>
      <c r="E105" s="8">
        <v>89727</v>
      </c>
      <c r="F105" s="9">
        <v>4134.6899999999996</v>
      </c>
      <c r="G105" s="8">
        <v>1231061</v>
      </c>
      <c r="H105" s="9">
        <v>4037.88</v>
      </c>
      <c r="I105" s="8">
        <v>89727</v>
      </c>
      <c r="J105" s="9">
        <v>4134.6899999999996</v>
      </c>
      <c r="K105" s="10"/>
      <c r="L105" s="11">
        <f t="shared" ref="L105:O105" si="302">SUM(C105+G105)</f>
        <v>2462122</v>
      </c>
      <c r="M105" s="12">
        <f t="shared" si="302"/>
        <v>8075.76</v>
      </c>
      <c r="N105" s="11">
        <f t="shared" si="302"/>
        <v>179454</v>
      </c>
      <c r="O105" s="12">
        <f t="shared" si="302"/>
        <v>8269.3799999999992</v>
      </c>
      <c r="P105" s="63">
        <f t="shared" si="248"/>
        <v>16345.14</v>
      </c>
      <c r="Q105" s="10">
        <v>2427198</v>
      </c>
      <c r="R105" s="10">
        <v>7961.23</v>
      </c>
      <c r="S105" s="16">
        <f t="shared" ref="S105:T105" si="303">Q105-L105</f>
        <v>-34924</v>
      </c>
      <c r="T105" s="17">
        <f t="shared" si="303"/>
        <v>-114.53000000000065</v>
      </c>
      <c r="U105" s="10">
        <v>158979</v>
      </c>
      <c r="V105" s="10">
        <v>7325.75</v>
      </c>
      <c r="W105" s="16">
        <f t="shared" ref="W105:X105" si="304">U105-N105</f>
        <v>-20475</v>
      </c>
      <c r="X105" s="17">
        <f t="shared" si="304"/>
        <v>-943.6299999999992</v>
      </c>
      <c r="Y105" s="17">
        <f t="shared" si="251"/>
        <v>-1058.1599999999999</v>
      </c>
      <c r="Z105" s="10"/>
    </row>
    <row r="106" spans="1:26" ht="20.25" customHeight="1">
      <c r="A106" s="5" t="s">
        <v>88</v>
      </c>
      <c r="B106" s="5" t="s">
        <v>27</v>
      </c>
      <c r="C106" s="8">
        <v>89100</v>
      </c>
      <c r="D106" s="9">
        <v>483.1</v>
      </c>
      <c r="E106" s="8">
        <v>23338</v>
      </c>
      <c r="F106" s="9">
        <v>1125.3800000000001</v>
      </c>
      <c r="G106" s="8">
        <v>89600</v>
      </c>
      <c r="H106" s="9">
        <v>493.1</v>
      </c>
      <c r="I106" s="8">
        <v>23338</v>
      </c>
      <c r="J106" s="9">
        <v>1125.3800000000001</v>
      </c>
      <c r="K106" s="10"/>
      <c r="L106" s="11">
        <f t="shared" ref="L106:O106" si="305">SUM(C106+G106)</f>
        <v>178700</v>
      </c>
      <c r="M106" s="12">
        <f t="shared" si="305"/>
        <v>976.2</v>
      </c>
      <c r="N106" s="11">
        <f t="shared" si="305"/>
        <v>46676</v>
      </c>
      <c r="O106" s="12">
        <f t="shared" si="305"/>
        <v>2250.7600000000002</v>
      </c>
      <c r="P106" s="63">
        <f t="shared" si="248"/>
        <v>3226.96</v>
      </c>
      <c r="Q106" s="10">
        <v>199832</v>
      </c>
      <c r="R106" s="10">
        <v>1068.1600000000001</v>
      </c>
      <c r="S106" s="16">
        <f t="shared" ref="S106:T106" si="306">Q106-L106</f>
        <v>21132</v>
      </c>
      <c r="T106" s="17">
        <f t="shared" si="306"/>
        <v>91.960000000000036</v>
      </c>
      <c r="U106" s="10">
        <v>75778</v>
      </c>
      <c r="V106" s="10">
        <v>3654.02</v>
      </c>
      <c r="W106" s="16">
        <f t="shared" ref="W106:X106" si="307">U106-N106</f>
        <v>29102</v>
      </c>
      <c r="X106" s="17">
        <f t="shared" si="307"/>
        <v>1403.2599999999998</v>
      </c>
      <c r="Y106" s="17">
        <f t="shared" si="251"/>
        <v>1495.2199999999998</v>
      </c>
      <c r="Z106" s="10"/>
    </row>
    <row r="107" spans="1:26" ht="20.25" customHeight="1">
      <c r="A107" s="5" t="s">
        <v>88</v>
      </c>
      <c r="B107" s="5" t="s">
        <v>30</v>
      </c>
      <c r="C107" s="8">
        <v>89100</v>
      </c>
      <c r="D107" s="9">
        <v>464.57</v>
      </c>
      <c r="E107" s="8">
        <v>23338</v>
      </c>
      <c r="F107" s="9">
        <v>1013.82</v>
      </c>
      <c r="G107" s="8">
        <v>89600</v>
      </c>
      <c r="H107" s="9">
        <v>472.57</v>
      </c>
      <c r="I107" s="8">
        <v>23338</v>
      </c>
      <c r="J107" s="9">
        <v>1013.82</v>
      </c>
      <c r="K107" s="10"/>
      <c r="L107" s="11">
        <f t="shared" ref="L107:O107" si="308">SUM(C107+G107)</f>
        <v>178700</v>
      </c>
      <c r="M107" s="12">
        <f t="shared" si="308"/>
        <v>937.14</v>
      </c>
      <c r="N107" s="11">
        <f t="shared" si="308"/>
        <v>46676</v>
      </c>
      <c r="O107" s="12">
        <f t="shared" si="308"/>
        <v>2027.64</v>
      </c>
      <c r="P107" s="63">
        <f t="shared" si="248"/>
        <v>2964.78</v>
      </c>
      <c r="Q107" s="10">
        <v>199832</v>
      </c>
      <c r="R107" s="10">
        <v>1028.8499999999999</v>
      </c>
      <c r="S107" s="16">
        <f t="shared" ref="S107:T107" si="309">Q107-L107</f>
        <v>21132</v>
      </c>
      <c r="T107" s="17">
        <f t="shared" si="309"/>
        <v>91.709999999999923</v>
      </c>
      <c r="U107" s="10">
        <v>75778</v>
      </c>
      <c r="V107" s="10">
        <v>3291.8</v>
      </c>
      <c r="W107" s="16">
        <f t="shared" ref="W107:X107" si="310">U107-N107</f>
        <v>29102</v>
      </c>
      <c r="X107" s="17">
        <f t="shared" si="310"/>
        <v>1264.1600000000001</v>
      </c>
      <c r="Y107" s="17">
        <f t="shared" si="251"/>
        <v>1355.87</v>
      </c>
      <c r="Z107" s="10"/>
    </row>
    <row r="108" spans="1:26" ht="20.25" customHeight="1">
      <c r="A108" s="5" t="s">
        <v>149</v>
      </c>
      <c r="B108" s="5" t="s">
        <v>27</v>
      </c>
      <c r="C108" s="8">
        <v>1533962</v>
      </c>
      <c r="D108" s="9">
        <v>6196.89</v>
      </c>
      <c r="E108" s="8">
        <v>128936</v>
      </c>
      <c r="F108" s="9">
        <v>6554.44</v>
      </c>
      <c r="G108" s="8">
        <v>1533963</v>
      </c>
      <c r="H108" s="9">
        <v>6196.89</v>
      </c>
      <c r="I108" s="8">
        <v>128938</v>
      </c>
      <c r="J108" s="9">
        <v>6554.44</v>
      </c>
      <c r="K108" s="10"/>
      <c r="L108" s="11">
        <f t="shared" ref="L108:O108" si="311">SUM(C108+G108)</f>
        <v>3067925</v>
      </c>
      <c r="M108" s="12">
        <f t="shared" si="311"/>
        <v>12393.78</v>
      </c>
      <c r="N108" s="11">
        <f t="shared" si="311"/>
        <v>257874</v>
      </c>
      <c r="O108" s="12">
        <f t="shared" si="311"/>
        <v>13108.88</v>
      </c>
      <c r="P108" s="63">
        <f t="shared" si="248"/>
        <v>25502.66</v>
      </c>
      <c r="Q108" s="10">
        <v>3011954</v>
      </c>
      <c r="R108" s="10">
        <v>12222.59</v>
      </c>
      <c r="S108" s="16">
        <f t="shared" ref="S108:T108" si="312">Q108-L108</f>
        <v>-55971</v>
      </c>
      <c r="T108" s="17">
        <f t="shared" si="312"/>
        <v>-171.19000000000051</v>
      </c>
      <c r="U108" s="10">
        <v>282509</v>
      </c>
      <c r="V108" s="10">
        <v>13694.65</v>
      </c>
      <c r="W108" s="16">
        <f t="shared" ref="W108:X108" si="313">U108-N108</f>
        <v>24635</v>
      </c>
      <c r="X108" s="17">
        <f t="shared" si="313"/>
        <v>585.77000000000044</v>
      </c>
      <c r="Y108" s="17">
        <f t="shared" si="251"/>
        <v>414.57999999999993</v>
      </c>
      <c r="Z108" s="10"/>
    </row>
    <row r="109" spans="1:26" ht="20.25" customHeight="1">
      <c r="A109" s="5" t="s">
        <v>149</v>
      </c>
      <c r="B109" s="5" t="s">
        <v>32</v>
      </c>
      <c r="C109" s="8">
        <v>51096</v>
      </c>
      <c r="D109" s="9">
        <v>201.64</v>
      </c>
      <c r="E109" s="8">
        <v>21478</v>
      </c>
      <c r="F109" s="9">
        <v>1019.58</v>
      </c>
      <c r="G109" s="8">
        <v>51096</v>
      </c>
      <c r="H109" s="9">
        <v>201.64</v>
      </c>
      <c r="I109" s="8">
        <v>21478</v>
      </c>
      <c r="J109" s="9">
        <v>1019.58</v>
      </c>
      <c r="K109" s="10"/>
      <c r="L109" s="11">
        <f t="shared" ref="L109:O109" si="314">SUM(C109+G109)</f>
        <v>102192</v>
      </c>
      <c r="M109" s="12">
        <f t="shared" si="314"/>
        <v>403.28</v>
      </c>
      <c r="N109" s="11">
        <f t="shared" si="314"/>
        <v>42956</v>
      </c>
      <c r="O109" s="12">
        <f t="shared" si="314"/>
        <v>2039.16</v>
      </c>
      <c r="P109" s="63">
        <f t="shared" si="248"/>
        <v>2442.44</v>
      </c>
      <c r="Q109" s="10">
        <v>56983</v>
      </c>
      <c r="R109" s="10">
        <v>225.24</v>
      </c>
      <c r="S109" s="16">
        <f t="shared" ref="S109:T109" si="315">Q109-L109</f>
        <v>-45209</v>
      </c>
      <c r="T109" s="17">
        <f t="shared" si="315"/>
        <v>-178.03999999999996</v>
      </c>
      <c r="U109" s="10">
        <v>21068</v>
      </c>
      <c r="V109" s="10">
        <v>1000.1</v>
      </c>
      <c r="W109" s="16">
        <f t="shared" ref="W109:X109" si="316">U109-N109</f>
        <v>-21888</v>
      </c>
      <c r="X109" s="17">
        <f t="shared" si="316"/>
        <v>-1039.06</v>
      </c>
      <c r="Y109" s="17">
        <f t="shared" si="251"/>
        <v>-1217.0999999999999</v>
      </c>
      <c r="Z109" s="10"/>
    </row>
    <row r="110" spans="1:26" ht="20.25" customHeight="1">
      <c r="A110" s="5" t="s">
        <v>149</v>
      </c>
      <c r="B110" s="5" t="s">
        <v>52</v>
      </c>
      <c r="C110" s="8">
        <v>1478606</v>
      </c>
      <c r="D110" s="9">
        <v>5951.62</v>
      </c>
      <c r="E110" s="8">
        <v>107460</v>
      </c>
      <c r="F110" s="9">
        <v>4555.26</v>
      </c>
      <c r="G110" s="8">
        <v>1478606</v>
      </c>
      <c r="H110" s="9">
        <v>5951.62</v>
      </c>
      <c r="I110" s="8">
        <v>107460</v>
      </c>
      <c r="J110" s="9">
        <v>4555.26</v>
      </c>
      <c r="K110" s="10"/>
      <c r="L110" s="11">
        <f t="shared" ref="L110:O110" si="317">SUM(C110+G110)</f>
        <v>2957212</v>
      </c>
      <c r="M110" s="12">
        <f t="shared" si="317"/>
        <v>11903.24</v>
      </c>
      <c r="N110" s="11">
        <f t="shared" si="317"/>
        <v>214920</v>
      </c>
      <c r="O110" s="12">
        <f t="shared" si="317"/>
        <v>9110.52</v>
      </c>
      <c r="P110" s="63">
        <f t="shared" si="248"/>
        <v>21013.760000000002</v>
      </c>
      <c r="Q110" s="10">
        <v>2947325</v>
      </c>
      <c r="R110" s="10">
        <v>11919.05</v>
      </c>
      <c r="S110" s="16">
        <f t="shared" ref="S110:T110" si="318">Q110-L110</f>
        <v>-9887</v>
      </c>
      <c r="T110" s="17">
        <f t="shared" si="318"/>
        <v>15.809999999999491</v>
      </c>
      <c r="U110" s="10">
        <v>261441</v>
      </c>
      <c r="V110" s="10">
        <v>10947.94</v>
      </c>
      <c r="W110" s="16">
        <f t="shared" ref="W110:X110" si="319">U110-N110</f>
        <v>46521</v>
      </c>
      <c r="X110" s="17">
        <f t="shared" si="319"/>
        <v>1837.42</v>
      </c>
      <c r="Y110" s="17">
        <f t="shared" si="251"/>
        <v>1853.2299999999996</v>
      </c>
      <c r="Z110" s="10"/>
    </row>
    <row r="111" spans="1:26" ht="20.25" customHeight="1">
      <c r="A111" s="5" t="s">
        <v>209</v>
      </c>
      <c r="B111" s="5" t="s">
        <v>27</v>
      </c>
      <c r="C111" s="8">
        <v>308868</v>
      </c>
      <c r="D111" s="9">
        <v>2887.37</v>
      </c>
      <c r="E111" s="8">
        <v>60781</v>
      </c>
      <c r="F111" s="9">
        <v>2889.83</v>
      </c>
      <c r="G111" s="8">
        <v>293442</v>
      </c>
      <c r="H111" s="9">
        <v>2692.07</v>
      </c>
      <c r="I111" s="8">
        <v>60781</v>
      </c>
      <c r="J111" s="9">
        <v>2889.83</v>
      </c>
      <c r="K111" s="10"/>
      <c r="L111" s="11">
        <f t="shared" ref="L111:O111" si="320">SUM(C111+G111)</f>
        <v>602310</v>
      </c>
      <c r="M111" s="12">
        <f t="shared" si="320"/>
        <v>5579.4400000000005</v>
      </c>
      <c r="N111" s="11">
        <f t="shared" si="320"/>
        <v>121562</v>
      </c>
      <c r="O111" s="12">
        <f t="shared" si="320"/>
        <v>5779.66</v>
      </c>
      <c r="P111" s="63">
        <f t="shared" si="248"/>
        <v>11359.1</v>
      </c>
      <c r="Q111" s="10">
        <v>562983</v>
      </c>
      <c r="R111" s="10">
        <v>3949.55</v>
      </c>
      <c r="S111" s="16">
        <f t="shared" ref="S111:T111" si="321">Q111-L111</f>
        <v>-39327</v>
      </c>
      <c r="T111" s="17">
        <f t="shared" si="321"/>
        <v>-1629.8900000000003</v>
      </c>
      <c r="U111" s="10">
        <v>144324</v>
      </c>
      <c r="V111" s="10">
        <v>6934.86</v>
      </c>
      <c r="W111" s="16">
        <f t="shared" ref="W111:X111" si="322">U111-N111</f>
        <v>22762</v>
      </c>
      <c r="X111" s="17">
        <f t="shared" si="322"/>
        <v>1155.1999999999998</v>
      </c>
      <c r="Y111" s="17">
        <f t="shared" si="251"/>
        <v>-474.69000000000051</v>
      </c>
      <c r="Z111" s="10"/>
    </row>
    <row r="112" spans="1:26" ht="20.25" customHeight="1">
      <c r="A112" s="5" t="s">
        <v>209</v>
      </c>
      <c r="B112" s="5" t="s">
        <v>30</v>
      </c>
      <c r="C112" s="8">
        <v>308868</v>
      </c>
      <c r="D112" s="9">
        <v>2413.9899999999998</v>
      </c>
      <c r="E112" s="8">
        <v>60781</v>
      </c>
      <c r="F112" s="9">
        <v>2595.79</v>
      </c>
      <c r="G112" s="8">
        <v>293442</v>
      </c>
      <c r="H112" s="9">
        <v>2267.6</v>
      </c>
      <c r="I112" s="8">
        <v>60781</v>
      </c>
      <c r="J112" s="9">
        <v>2595.79</v>
      </c>
      <c r="K112" s="10"/>
      <c r="L112" s="11">
        <f t="shared" ref="L112:O112" si="323">SUM(C112+G112)</f>
        <v>602310</v>
      </c>
      <c r="M112" s="12">
        <f t="shared" si="323"/>
        <v>4681.59</v>
      </c>
      <c r="N112" s="11">
        <f t="shared" si="323"/>
        <v>121562</v>
      </c>
      <c r="O112" s="12">
        <f t="shared" si="323"/>
        <v>5191.58</v>
      </c>
      <c r="P112" s="63">
        <f t="shared" si="248"/>
        <v>9873.17</v>
      </c>
      <c r="Q112" s="10">
        <v>562983</v>
      </c>
      <c r="R112" s="10">
        <v>3462.65</v>
      </c>
      <c r="S112" s="16">
        <f t="shared" ref="S112:T112" si="324">Q112-L112</f>
        <v>-39327</v>
      </c>
      <c r="T112" s="17">
        <f t="shared" si="324"/>
        <v>-1218.94</v>
      </c>
      <c r="U112" s="10">
        <v>144324</v>
      </c>
      <c r="V112" s="10">
        <v>6217.62</v>
      </c>
      <c r="W112" s="16">
        <f t="shared" ref="W112:X112" si="325">U112-N112</f>
        <v>22762</v>
      </c>
      <c r="X112" s="17">
        <f t="shared" si="325"/>
        <v>1026.04</v>
      </c>
      <c r="Y112" s="17">
        <f t="shared" si="251"/>
        <v>-192.90000000000009</v>
      </c>
      <c r="Z112" s="10"/>
    </row>
    <row r="113" spans="1:26" ht="20.25" customHeight="1">
      <c r="A113" s="5" t="s">
        <v>181</v>
      </c>
      <c r="B113" s="5" t="s">
        <v>27</v>
      </c>
      <c r="C113" s="8">
        <v>139000</v>
      </c>
      <c r="D113" s="9">
        <v>809.06</v>
      </c>
      <c r="E113" s="8">
        <v>44319</v>
      </c>
      <c r="F113" s="9">
        <v>2153.59</v>
      </c>
      <c r="G113" s="8">
        <v>139000</v>
      </c>
      <c r="H113" s="9">
        <v>809.06</v>
      </c>
      <c r="I113" s="8">
        <v>44319</v>
      </c>
      <c r="J113" s="9">
        <v>2153.59</v>
      </c>
      <c r="K113" s="10"/>
      <c r="L113" s="11">
        <f t="shared" ref="L113:O113" si="326">SUM(C113+G113)</f>
        <v>278000</v>
      </c>
      <c r="M113" s="12">
        <f t="shared" si="326"/>
        <v>1618.12</v>
      </c>
      <c r="N113" s="11">
        <f t="shared" si="326"/>
        <v>88638</v>
      </c>
      <c r="O113" s="12">
        <f t="shared" si="326"/>
        <v>4307.18</v>
      </c>
      <c r="P113" s="63">
        <f t="shared" si="248"/>
        <v>5925.3</v>
      </c>
      <c r="Q113" s="10">
        <v>273450</v>
      </c>
      <c r="R113" s="10">
        <v>1657.63</v>
      </c>
      <c r="S113" s="16">
        <f t="shared" ref="S113:T113" si="327">Q113-L113</f>
        <v>-4550</v>
      </c>
      <c r="T113" s="17">
        <f t="shared" si="327"/>
        <v>39.510000000000218</v>
      </c>
      <c r="U113" s="10">
        <v>98822</v>
      </c>
      <c r="V113" s="10">
        <v>4794.63</v>
      </c>
      <c r="W113" s="16">
        <f t="shared" ref="W113:X113" si="328">U113-N113</f>
        <v>10184</v>
      </c>
      <c r="X113" s="17">
        <f t="shared" si="328"/>
        <v>487.44999999999982</v>
      </c>
      <c r="Y113" s="17">
        <f t="shared" si="251"/>
        <v>526.96</v>
      </c>
      <c r="Z113" s="10"/>
    </row>
    <row r="114" spans="1:26" ht="20.25" customHeight="1">
      <c r="A114" s="5" t="s">
        <v>181</v>
      </c>
      <c r="B114" s="5" t="s">
        <v>30</v>
      </c>
      <c r="C114" s="8">
        <v>139000</v>
      </c>
      <c r="D114" s="9">
        <v>753.93</v>
      </c>
      <c r="E114" s="8">
        <v>44319</v>
      </c>
      <c r="F114" s="9">
        <v>1936.79</v>
      </c>
      <c r="G114" s="8">
        <v>139000</v>
      </c>
      <c r="H114" s="9">
        <v>753.93</v>
      </c>
      <c r="I114" s="8">
        <v>44319</v>
      </c>
      <c r="J114" s="9">
        <v>1936.79</v>
      </c>
      <c r="K114" s="10"/>
      <c r="L114" s="11">
        <f t="shared" ref="L114:O114" si="329">SUM(C114+G114)</f>
        <v>278000</v>
      </c>
      <c r="M114" s="12">
        <f t="shared" si="329"/>
        <v>1507.86</v>
      </c>
      <c r="N114" s="11">
        <f t="shared" si="329"/>
        <v>88638</v>
      </c>
      <c r="O114" s="12">
        <f t="shared" si="329"/>
        <v>3873.58</v>
      </c>
      <c r="P114" s="63">
        <f t="shared" si="248"/>
        <v>5381.44</v>
      </c>
      <c r="Q114" s="10">
        <v>273450</v>
      </c>
      <c r="R114" s="10">
        <v>1529.67</v>
      </c>
      <c r="S114" s="16">
        <f t="shared" ref="S114:T114" si="330">Q114-L114</f>
        <v>-4550</v>
      </c>
      <c r="T114" s="17">
        <f t="shared" si="330"/>
        <v>21.810000000000173</v>
      </c>
      <c r="U114" s="10">
        <v>98822</v>
      </c>
      <c r="V114" s="10">
        <v>4313.43</v>
      </c>
      <c r="W114" s="16">
        <f t="shared" ref="W114:X114" si="331">U114-N114</f>
        <v>10184</v>
      </c>
      <c r="X114" s="17">
        <f t="shared" si="331"/>
        <v>439.85000000000036</v>
      </c>
      <c r="Y114" s="17">
        <f t="shared" si="251"/>
        <v>461.66000000000054</v>
      </c>
      <c r="Z114" s="10"/>
    </row>
    <row r="115" spans="1:26" ht="20.25" customHeight="1">
      <c r="A115" s="5" t="s">
        <v>94</v>
      </c>
      <c r="B115" s="5" t="s">
        <v>27</v>
      </c>
      <c r="C115" s="8">
        <v>745693</v>
      </c>
      <c r="D115" s="9">
        <v>3123.25</v>
      </c>
      <c r="E115" s="8">
        <v>59164</v>
      </c>
      <c r="F115" s="9">
        <v>3175.75</v>
      </c>
      <c r="G115" s="8">
        <v>745693</v>
      </c>
      <c r="H115" s="9">
        <v>3100.5</v>
      </c>
      <c r="I115" s="8">
        <v>59164</v>
      </c>
      <c r="J115" s="9">
        <v>3174.13</v>
      </c>
      <c r="K115" s="10"/>
      <c r="L115" s="11">
        <f t="shared" ref="L115:O115" si="332">SUM(C115+G115)</f>
        <v>1491386</v>
      </c>
      <c r="M115" s="12">
        <f t="shared" si="332"/>
        <v>6223.75</v>
      </c>
      <c r="N115" s="11">
        <f t="shared" si="332"/>
        <v>118328</v>
      </c>
      <c r="O115" s="12">
        <f t="shared" si="332"/>
        <v>6349.88</v>
      </c>
      <c r="P115" s="63">
        <f t="shared" si="248"/>
        <v>12573.630000000001</v>
      </c>
      <c r="Q115" s="10">
        <v>1466337</v>
      </c>
      <c r="R115" s="10">
        <v>6064.53</v>
      </c>
      <c r="S115" s="16">
        <f t="shared" ref="S115:T115" si="333">Q115-L115</f>
        <v>-25049</v>
      </c>
      <c r="T115" s="17">
        <f t="shared" si="333"/>
        <v>-159.22000000000025</v>
      </c>
      <c r="U115" s="10">
        <v>159909</v>
      </c>
      <c r="V115" s="10">
        <v>8448.68</v>
      </c>
      <c r="W115" s="16">
        <f t="shared" ref="W115:X115" si="334">U115-N115</f>
        <v>41581</v>
      </c>
      <c r="X115" s="17">
        <f t="shared" si="334"/>
        <v>2098.8000000000002</v>
      </c>
      <c r="Y115" s="17">
        <f t="shared" si="251"/>
        <v>1939.58</v>
      </c>
      <c r="Z115" s="10"/>
    </row>
    <row r="116" spans="1:26" ht="20.25" customHeight="1">
      <c r="A116" s="5" t="s">
        <v>94</v>
      </c>
      <c r="B116" s="5" t="s">
        <v>35</v>
      </c>
      <c r="C116" s="8">
        <v>745693</v>
      </c>
      <c r="D116" s="9">
        <v>2813.85</v>
      </c>
      <c r="E116" s="8">
        <v>59164</v>
      </c>
      <c r="F116" s="9">
        <v>2662.43</v>
      </c>
      <c r="G116" s="8">
        <v>745693</v>
      </c>
      <c r="H116" s="9">
        <v>2800.65</v>
      </c>
      <c r="I116" s="8">
        <v>59164</v>
      </c>
      <c r="J116" s="9">
        <v>2662.43</v>
      </c>
      <c r="K116" s="10"/>
      <c r="L116" s="11">
        <f t="shared" ref="L116:O116" si="335">SUM(C116+G116)</f>
        <v>1491386</v>
      </c>
      <c r="M116" s="12">
        <f t="shared" si="335"/>
        <v>5614.5</v>
      </c>
      <c r="N116" s="11">
        <f t="shared" si="335"/>
        <v>118328</v>
      </c>
      <c r="O116" s="12">
        <f t="shared" si="335"/>
        <v>5324.86</v>
      </c>
      <c r="P116" s="63">
        <f t="shared" si="248"/>
        <v>10939.36</v>
      </c>
      <c r="Q116" s="10">
        <v>1466337</v>
      </c>
      <c r="R116" s="10">
        <v>5488.43</v>
      </c>
      <c r="S116" s="16">
        <f t="shared" ref="S116:T116" si="336">Q116-L116</f>
        <v>-25049</v>
      </c>
      <c r="T116" s="17">
        <f t="shared" si="336"/>
        <v>-126.06999999999971</v>
      </c>
      <c r="U116" s="10">
        <v>159909</v>
      </c>
      <c r="V116" s="10">
        <v>7196.02</v>
      </c>
      <c r="W116" s="16">
        <f t="shared" ref="W116:X116" si="337">U116-N116</f>
        <v>41581</v>
      </c>
      <c r="X116" s="17">
        <f t="shared" si="337"/>
        <v>1871.1600000000008</v>
      </c>
      <c r="Y116" s="17">
        <f t="shared" si="251"/>
        <v>1745.0900000000011</v>
      </c>
      <c r="Z116" s="10"/>
    </row>
    <row r="117" spans="1:26" ht="20.25" customHeight="1">
      <c r="A117" s="5" t="s">
        <v>210</v>
      </c>
      <c r="B117" s="5" t="s">
        <v>27</v>
      </c>
      <c r="C117" s="8">
        <v>2114312</v>
      </c>
      <c r="D117" s="9">
        <v>9904.2000000000007</v>
      </c>
      <c r="E117" s="8">
        <v>260461</v>
      </c>
      <c r="F117" s="9">
        <v>11215.17</v>
      </c>
      <c r="G117" s="8">
        <v>2114312</v>
      </c>
      <c r="H117" s="9">
        <v>9904.2000000000007</v>
      </c>
      <c r="I117" s="8">
        <v>260461</v>
      </c>
      <c r="J117" s="9">
        <v>11215.17</v>
      </c>
      <c r="K117" s="10"/>
      <c r="L117" s="11">
        <f t="shared" ref="L117:O117" si="338">SUM(C117+G117)</f>
        <v>4228624</v>
      </c>
      <c r="M117" s="12">
        <f t="shared" si="338"/>
        <v>19808.400000000001</v>
      </c>
      <c r="N117" s="11">
        <f t="shared" si="338"/>
        <v>520922</v>
      </c>
      <c r="O117" s="12">
        <f t="shared" si="338"/>
        <v>22430.34</v>
      </c>
      <c r="P117" s="63">
        <f t="shared" si="248"/>
        <v>42238.740000000005</v>
      </c>
      <c r="Q117" s="10">
        <v>4370726</v>
      </c>
      <c r="R117" s="10">
        <v>20472.71</v>
      </c>
      <c r="S117" s="16">
        <f t="shared" ref="S117:T117" si="339">Q117-L117</f>
        <v>142102</v>
      </c>
      <c r="T117" s="17">
        <f t="shared" si="339"/>
        <v>664.30999999999767</v>
      </c>
      <c r="U117" s="10">
        <v>592839</v>
      </c>
      <c r="V117" s="10">
        <v>25692.71</v>
      </c>
      <c r="W117" s="16">
        <f t="shared" ref="W117:X117" si="340">U117-N117</f>
        <v>71917</v>
      </c>
      <c r="X117" s="17">
        <f t="shared" si="340"/>
        <v>3262.369999999999</v>
      </c>
      <c r="Y117" s="17">
        <f t="shared" si="251"/>
        <v>3926.6799999999967</v>
      </c>
      <c r="Z117" s="10"/>
    </row>
    <row r="118" spans="1:26" ht="20.25" customHeight="1">
      <c r="A118" s="5" t="s">
        <v>210</v>
      </c>
      <c r="B118" s="5" t="s">
        <v>30</v>
      </c>
      <c r="C118" s="8">
        <v>2114312</v>
      </c>
      <c r="D118" s="9">
        <v>9570.7900000000009</v>
      </c>
      <c r="E118" s="8">
        <v>260461</v>
      </c>
      <c r="F118" s="9">
        <v>9979.16</v>
      </c>
      <c r="G118" s="8">
        <v>2114312</v>
      </c>
      <c r="H118" s="9">
        <v>9570.7900000000009</v>
      </c>
      <c r="I118" s="8">
        <v>260461</v>
      </c>
      <c r="J118" s="9">
        <v>9979.16</v>
      </c>
      <c r="K118" s="10"/>
      <c r="L118" s="11">
        <f t="shared" ref="L118:O118" si="341">SUM(C118+G118)</f>
        <v>4228624</v>
      </c>
      <c r="M118" s="12">
        <f t="shared" si="341"/>
        <v>19141.580000000002</v>
      </c>
      <c r="N118" s="11">
        <f t="shared" si="341"/>
        <v>520922</v>
      </c>
      <c r="O118" s="12">
        <f t="shared" si="341"/>
        <v>19958.32</v>
      </c>
      <c r="P118" s="63">
        <f t="shared" si="248"/>
        <v>39099.9</v>
      </c>
      <c r="Q118" s="10">
        <v>4370726</v>
      </c>
      <c r="R118" s="10">
        <v>19782.84</v>
      </c>
      <c r="S118" s="16">
        <f t="shared" ref="S118:T118" si="342">Q118-L118</f>
        <v>142102</v>
      </c>
      <c r="T118" s="17">
        <f t="shared" si="342"/>
        <v>641.2599999999984</v>
      </c>
      <c r="U118" s="10">
        <v>592839</v>
      </c>
      <c r="V118" s="10">
        <v>22824.5</v>
      </c>
      <c r="W118" s="16">
        <f t="shared" ref="W118:X118" si="343">U118-N118</f>
        <v>71917</v>
      </c>
      <c r="X118" s="17">
        <f t="shared" si="343"/>
        <v>2866.1800000000003</v>
      </c>
      <c r="Y118" s="17">
        <f t="shared" si="251"/>
        <v>3507.4399999999987</v>
      </c>
      <c r="Z118" s="10"/>
    </row>
    <row r="119" spans="1:26" ht="20.25" customHeight="1">
      <c r="A119" s="5" t="s">
        <v>95</v>
      </c>
      <c r="B119" s="5" t="s">
        <v>27</v>
      </c>
      <c r="C119" s="8">
        <v>3978286</v>
      </c>
      <c r="D119" s="9">
        <v>13999.19</v>
      </c>
      <c r="E119" s="8">
        <v>204340</v>
      </c>
      <c r="F119" s="9">
        <v>8946.51</v>
      </c>
      <c r="G119" s="8">
        <v>3978286</v>
      </c>
      <c r="H119" s="9">
        <v>13999.19</v>
      </c>
      <c r="I119" s="8">
        <v>204340</v>
      </c>
      <c r="J119" s="9">
        <v>8946.51</v>
      </c>
      <c r="K119" s="10"/>
      <c r="L119" s="11">
        <f t="shared" ref="L119:O119" si="344">SUM(C119+G119)</f>
        <v>7956572</v>
      </c>
      <c r="M119" s="12">
        <f t="shared" si="344"/>
        <v>27998.38</v>
      </c>
      <c r="N119" s="11">
        <f t="shared" si="344"/>
        <v>408680</v>
      </c>
      <c r="O119" s="12">
        <f t="shared" si="344"/>
        <v>17893.02</v>
      </c>
      <c r="P119" s="63">
        <f t="shared" si="248"/>
        <v>45891.4</v>
      </c>
      <c r="Q119" s="10">
        <v>7256756</v>
      </c>
      <c r="R119" s="10">
        <v>25629.08</v>
      </c>
      <c r="S119" s="16">
        <f t="shared" ref="S119:T119" si="345">Q119-L119</f>
        <v>-699816</v>
      </c>
      <c r="T119" s="17">
        <f t="shared" si="345"/>
        <v>-2369.2999999999993</v>
      </c>
      <c r="U119" s="10">
        <v>646757</v>
      </c>
      <c r="V119" s="10">
        <v>28263.55</v>
      </c>
      <c r="W119" s="16">
        <f t="shared" ref="W119:X119" si="346">U119-N119</f>
        <v>238077</v>
      </c>
      <c r="X119" s="17">
        <f t="shared" si="346"/>
        <v>10370.529999999999</v>
      </c>
      <c r="Y119" s="17">
        <f t="shared" si="251"/>
        <v>8001.23</v>
      </c>
      <c r="Z119" s="10"/>
    </row>
    <row r="120" spans="1:26" ht="20.25" customHeight="1">
      <c r="A120" s="5" t="s">
        <v>95</v>
      </c>
      <c r="B120" s="5" t="s">
        <v>32</v>
      </c>
      <c r="C120" s="8">
        <v>3978286</v>
      </c>
      <c r="D120" s="9">
        <v>13620.11</v>
      </c>
      <c r="E120" s="8">
        <v>204340</v>
      </c>
      <c r="F120" s="9">
        <v>8054.5</v>
      </c>
      <c r="G120" s="8">
        <v>3978286</v>
      </c>
      <c r="H120" s="9">
        <v>13620.11</v>
      </c>
      <c r="I120" s="8">
        <v>204340</v>
      </c>
      <c r="J120" s="9">
        <v>8054.5</v>
      </c>
      <c r="K120" s="10"/>
      <c r="L120" s="11">
        <f t="shared" ref="L120:O120" si="347">SUM(C120+G120)</f>
        <v>7956572</v>
      </c>
      <c r="M120" s="12">
        <f t="shared" si="347"/>
        <v>27240.22</v>
      </c>
      <c r="N120" s="11">
        <f t="shared" si="347"/>
        <v>408680</v>
      </c>
      <c r="O120" s="12">
        <f t="shared" si="347"/>
        <v>16109</v>
      </c>
      <c r="P120" s="63">
        <f t="shared" si="248"/>
        <v>43349.22</v>
      </c>
      <c r="Q120" s="10">
        <v>7256756</v>
      </c>
      <c r="R120" s="10">
        <v>25010.639999999999</v>
      </c>
      <c r="S120" s="16">
        <f t="shared" ref="S120:T120" si="348">Q120-L120</f>
        <v>-699816</v>
      </c>
      <c r="T120" s="17">
        <f t="shared" si="348"/>
        <v>-2229.5800000000017</v>
      </c>
      <c r="U120" s="10">
        <v>646757</v>
      </c>
      <c r="V120" s="10">
        <v>25462.67</v>
      </c>
      <c r="W120" s="16">
        <f t="shared" ref="W120:X120" si="349">U120-N120</f>
        <v>238077</v>
      </c>
      <c r="X120" s="17">
        <f t="shared" si="349"/>
        <v>9353.6699999999983</v>
      </c>
      <c r="Y120" s="17">
        <f t="shared" si="251"/>
        <v>7124.0899999999965</v>
      </c>
      <c r="Z120" s="10"/>
    </row>
    <row r="121" spans="1:26" ht="20.25" customHeight="1">
      <c r="A121" s="5" t="s">
        <v>96</v>
      </c>
      <c r="B121" s="5" t="s">
        <v>27</v>
      </c>
      <c r="C121" s="8">
        <v>1278202</v>
      </c>
      <c r="D121" s="9">
        <v>5097.25</v>
      </c>
      <c r="E121" s="8">
        <v>89136</v>
      </c>
      <c r="F121" s="9">
        <v>4093.15</v>
      </c>
      <c r="G121" s="8">
        <v>1278201</v>
      </c>
      <c r="H121" s="9">
        <v>5097.25</v>
      </c>
      <c r="I121" s="8">
        <v>89137</v>
      </c>
      <c r="J121" s="9">
        <v>4093.15</v>
      </c>
      <c r="K121" s="10"/>
      <c r="L121" s="11">
        <f t="shared" ref="L121:O121" si="350">SUM(C121+G121)</f>
        <v>2556403</v>
      </c>
      <c r="M121" s="12">
        <f t="shared" si="350"/>
        <v>10194.5</v>
      </c>
      <c r="N121" s="11">
        <f t="shared" si="350"/>
        <v>178273</v>
      </c>
      <c r="O121" s="12">
        <f t="shared" si="350"/>
        <v>8186.3</v>
      </c>
      <c r="P121" s="63">
        <f t="shared" si="248"/>
        <v>18380.8</v>
      </c>
      <c r="Q121" s="10">
        <v>2513934</v>
      </c>
      <c r="R121" s="10">
        <v>10091.39</v>
      </c>
      <c r="S121" s="16">
        <f t="shared" ref="S121:T121" si="351">Q121-L121</f>
        <v>-42469</v>
      </c>
      <c r="T121" s="17">
        <f t="shared" si="351"/>
        <v>-103.11000000000058</v>
      </c>
      <c r="U121" s="10">
        <v>177658</v>
      </c>
      <c r="V121" s="10">
        <v>8158.05</v>
      </c>
      <c r="W121" s="16">
        <f t="shared" ref="W121:X121" si="352">U121-N121</f>
        <v>-615</v>
      </c>
      <c r="X121" s="17">
        <f t="shared" si="352"/>
        <v>-28.25</v>
      </c>
      <c r="Y121" s="17">
        <f t="shared" si="251"/>
        <v>-131.36000000000058</v>
      </c>
      <c r="Z121" s="10"/>
    </row>
    <row r="122" spans="1:26" ht="20.25" customHeight="1">
      <c r="A122" s="5" t="s">
        <v>96</v>
      </c>
      <c r="B122" s="5" t="s">
        <v>34</v>
      </c>
      <c r="C122" s="8">
        <v>21491</v>
      </c>
      <c r="D122" s="9">
        <v>174.29</v>
      </c>
      <c r="E122" s="8">
        <v>0</v>
      </c>
      <c r="F122" s="9">
        <v>0</v>
      </c>
      <c r="G122" s="8">
        <v>21492</v>
      </c>
      <c r="H122" s="9">
        <v>174.29</v>
      </c>
      <c r="I122" s="8">
        <v>0</v>
      </c>
      <c r="J122" s="9">
        <v>0</v>
      </c>
      <c r="K122" s="10"/>
      <c r="L122" s="11">
        <f t="shared" ref="L122:O122" si="353">SUM(C122+G122)</f>
        <v>42983</v>
      </c>
      <c r="M122" s="12">
        <f t="shared" si="353"/>
        <v>348.58</v>
      </c>
      <c r="N122" s="11">
        <f t="shared" si="353"/>
        <v>0</v>
      </c>
      <c r="O122" s="12">
        <f t="shared" si="353"/>
        <v>0</v>
      </c>
      <c r="P122" s="63">
        <f t="shared" si="248"/>
        <v>348.58</v>
      </c>
      <c r="Q122" s="10">
        <v>48759</v>
      </c>
      <c r="R122" s="10">
        <v>395.35</v>
      </c>
      <c r="S122" s="16">
        <f t="shared" ref="S122:T122" si="354">Q122-L122</f>
        <v>5776</v>
      </c>
      <c r="T122" s="17">
        <f t="shared" si="354"/>
        <v>46.770000000000039</v>
      </c>
      <c r="U122" s="10">
        <v>0</v>
      </c>
      <c r="V122" s="10">
        <v>0</v>
      </c>
      <c r="W122" s="16">
        <f t="shared" ref="W122:X122" si="355">U122-N122</f>
        <v>0</v>
      </c>
      <c r="X122" s="17">
        <f t="shared" si="355"/>
        <v>0</v>
      </c>
      <c r="Y122" s="17">
        <f t="shared" si="251"/>
        <v>46.770000000000039</v>
      </c>
      <c r="Z122" s="10"/>
    </row>
    <row r="123" spans="1:26" ht="20.25" customHeight="1">
      <c r="A123" s="5" t="s">
        <v>96</v>
      </c>
      <c r="B123" s="5" t="s">
        <v>32</v>
      </c>
      <c r="C123" s="8">
        <v>1256711</v>
      </c>
      <c r="D123" s="9">
        <v>4902.75</v>
      </c>
      <c r="E123" s="8">
        <v>89136</v>
      </c>
      <c r="F123" s="9">
        <v>3687.58</v>
      </c>
      <c r="G123" s="8">
        <v>1256709</v>
      </c>
      <c r="H123" s="9">
        <v>4902.75</v>
      </c>
      <c r="I123" s="8">
        <v>89137</v>
      </c>
      <c r="J123" s="9">
        <v>3687.58</v>
      </c>
      <c r="K123" s="10"/>
      <c r="L123" s="11">
        <f t="shared" ref="L123:O123" si="356">SUM(C123+G123)</f>
        <v>2513420</v>
      </c>
      <c r="M123" s="12">
        <f t="shared" si="356"/>
        <v>9805.5</v>
      </c>
      <c r="N123" s="11">
        <f t="shared" si="356"/>
        <v>178273</v>
      </c>
      <c r="O123" s="12">
        <f t="shared" si="356"/>
        <v>7375.16</v>
      </c>
      <c r="P123" s="63">
        <f t="shared" si="248"/>
        <v>17180.66</v>
      </c>
      <c r="Q123" s="10">
        <v>2465185</v>
      </c>
      <c r="R123" s="10">
        <v>9650.2099999999991</v>
      </c>
      <c r="S123" s="16">
        <f t="shared" ref="S123:T123" si="357">Q123-L123</f>
        <v>-48235</v>
      </c>
      <c r="T123" s="17">
        <f t="shared" si="357"/>
        <v>-155.29000000000087</v>
      </c>
      <c r="U123" s="10">
        <v>177658</v>
      </c>
      <c r="V123" s="10">
        <v>7349.71</v>
      </c>
      <c r="W123" s="16">
        <f t="shared" ref="W123:X123" si="358">U123-N123</f>
        <v>-615</v>
      </c>
      <c r="X123" s="17">
        <f t="shared" si="358"/>
        <v>-25.449999999999818</v>
      </c>
      <c r="Y123" s="17">
        <f t="shared" si="251"/>
        <v>-180.74000000000069</v>
      </c>
      <c r="Z123" s="10"/>
    </row>
    <row r="124" spans="1:26" ht="20.25" customHeight="1">
      <c r="A124" s="5" t="s">
        <v>97</v>
      </c>
      <c r="B124" s="5" t="s">
        <v>27</v>
      </c>
      <c r="C124" s="8">
        <v>3276554</v>
      </c>
      <c r="D124" s="9">
        <v>19552.849999999999</v>
      </c>
      <c r="E124" s="8">
        <v>360309</v>
      </c>
      <c r="F124" s="9">
        <v>20878.84</v>
      </c>
      <c r="G124" s="8">
        <v>3276554</v>
      </c>
      <c r="H124" s="9">
        <v>19552.849999999999</v>
      </c>
      <c r="I124" s="8">
        <v>360309</v>
      </c>
      <c r="J124" s="9">
        <v>20878.84</v>
      </c>
      <c r="K124" s="10"/>
      <c r="L124" s="11">
        <f t="shared" ref="L124:O124" si="359">SUM(C124+G124)</f>
        <v>6553108</v>
      </c>
      <c r="M124" s="12">
        <f t="shared" si="359"/>
        <v>39105.699999999997</v>
      </c>
      <c r="N124" s="11">
        <f t="shared" si="359"/>
        <v>720618</v>
      </c>
      <c r="O124" s="12">
        <f t="shared" si="359"/>
        <v>41757.68</v>
      </c>
      <c r="P124" s="63">
        <f t="shared" si="248"/>
        <v>80863.38</v>
      </c>
      <c r="Q124" s="10">
        <v>6497262</v>
      </c>
      <c r="R124" s="10">
        <v>37654.03</v>
      </c>
      <c r="S124" s="16">
        <f t="shared" ref="S124:T124" si="360">Q124-L124</f>
        <v>-55846</v>
      </c>
      <c r="T124" s="17">
        <f t="shared" si="360"/>
        <v>-1451.6699999999983</v>
      </c>
      <c r="U124" s="10">
        <v>724934</v>
      </c>
      <c r="V124" s="10">
        <v>40146</v>
      </c>
      <c r="W124" s="16">
        <f t="shared" ref="W124:X124" si="361">U124-N124</f>
        <v>4316</v>
      </c>
      <c r="X124" s="17">
        <f t="shared" si="361"/>
        <v>-1611.6800000000003</v>
      </c>
      <c r="Y124" s="17">
        <f t="shared" si="251"/>
        <v>-3063.3499999999985</v>
      </c>
      <c r="Z124" s="10"/>
    </row>
    <row r="125" spans="1:26" ht="20.25" customHeight="1">
      <c r="A125" s="5" t="s">
        <v>97</v>
      </c>
      <c r="B125" s="5" t="s">
        <v>32</v>
      </c>
      <c r="C125" s="8">
        <v>2816891</v>
      </c>
      <c r="D125" s="9">
        <v>9931.27</v>
      </c>
      <c r="E125" s="8">
        <v>317132</v>
      </c>
      <c r="F125" s="9">
        <v>12788.99</v>
      </c>
      <c r="G125" s="8">
        <v>2816891</v>
      </c>
      <c r="H125" s="9">
        <v>9931.27</v>
      </c>
      <c r="I125" s="8">
        <v>317132</v>
      </c>
      <c r="J125" s="9">
        <v>12788.99</v>
      </c>
      <c r="K125" s="10"/>
      <c r="L125" s="11">
        <f t="shared" ref="L125:O125" si="362">SUM(C125+G125)</f>
        <v>5633782</v>
      </c>
      <c r="M125" s="12">
        <f t="shared" si="362"/>
        <v>19862.54</v>
      </c>
      <c r="N125" s="11">
        <f t="shared" si="362"/>
        <v>634264</v>
      </c>
      <c r="O125" s="12">
        <f t="shared" si="362"/>
        <v>25577.98</v>
      </c>
      <c r="P125" s="63">
        <f t="shared" si="248"/>
        <v>45440.520000000004</v>
      </c>
      <c r="Q125" s="10">
        <v>5659411</v>
      </c>
      <c r="R125" s="10">
        <v>19956.03</v>
      </c>
      <c r="S125" s="16">
        <f t="shared" ref="S125:T125" si="363">Q125-L125</f>
        <v>25629</v>
      </c>
      <c r="T125" s="17">
        <f t="shared" si="363"/>
        <v>93.489999999997963</v>
      </c>
      <c r="U125" s="10">
        <v>656434</v>
      </c>
      <c r="V125" s="10">
        <v>26601.56</v>
      </c>
      <c r="W125" s="16">
        <f t="shared" ref="W125:X125" si="364">U125-N125</f>
        <v>22170</v>
      </c>
      <c r="X125" s="17">
        <f t="shared" si="364"/>
        <v>1023.5800000000017</v>
      </c>
      <c r="Y125" s="17">
        <f t="shared" si="251"/>
        <v>1117.0699999999997</v>
      </c>
      <c r="Z125" s="10"/>
    </row>
    <row r="126" spans="1:26" ht="20.25" customHeight="1">
      <c r="A126" s="5" t="s">
        <v>97</v>
      </c>
      <c r="B126" s="5" t="s">
        <v>34</v>
      </c>
      <c r="C126" s="8">
        <v>448166</v>
      </c>
      <c r="D126" s="9">
        <v>7396.06</v>
      </c>
      <c r="E126" s="8">
        <v>43178</v>
      </c>
      <c r="F126" s="9">
        <v>5346.45</v>
      </c>
      <c r="G126" s="8">
        <v>448166</v>
      </c>
      <c r="H126" s="9">
        <v>7396.06</v>
      </c>
      <c r="I126" s="8">
        <v>43178</v>
      </c>
      <c r="J126" s="9">
        <v>5346.45</v>
      </c>
      <c r="K126" s="10"/>
      <c r="L126" s="11">
        <f t="shared" ref="L126:O126" si="365">SUM(C126+G126)</f>
        <v>896332</v>
      </c>
      <c r="M126" s="12">
        <f t="shared" si="365"/>
        <v>14792.12</v>
      </c>
      <c r="N126" s="11">
        <f t="shared" si="365"/>
        <v>86356</v>
      </c>
      <c r="O126" s="12">
        <f t="shared" si="365"/>
        <v>10692.9</v>
      </c>
      <c r="P126" s="63">
        <f t="shared" si="248"/>
        <v>25485.02</v>
      </c>
      <c r="Q126" s="10">
        <v>819882</v>
      </c>
      <c r="R126" s="10">
        <v>13684.83</v>
      </c>
      <c r="S126" s="16">
        <f t="shared" ref="S126:T126" si="366">Q126-L126</f>
        <v>-76450</v>
      </c>
      <c r="T126" s="17">
        <f t="shared" si="366"/>
        <v>-1107.2900000000009</v>
      </c>
      <c r="U126" s="10">
        <v>68500</v>
      </c>
      <c r="V126" s="10">
        <v>8447.4</v>
      </c>
      <c r="W126" s="16">
        <f t="shared" ref="W126:X126" si="367">U126-N126</f>
        <v>-17856</v>
      </c>
      <c r="X126" s="17">
        <f t="shared" si="367"/>
        <v>-2245.5</v>
      </c>
      <c r="Y126" s="17">
        <f t="shared" si="251"/>
        <v>-3352.7900000000009</v>
      </c>
      <c r="Z126" s="10"/>
    </row>
    <row r="127" spans="1:26" ht="20.25" customHeight="1">
      <c r="A127" s="5" t="s">
        <v>98</v>
      </c>
      <c r="B127" s="5" t="s">
        <v>27</v>
      </c>
      <c r="C127" s="8">
        <v>667956</v>
      </c>
      <c r="D127" s="9">
        <v>2893.14</v>
      </c>
      <c r="E127" s="28">
        <v>45711</v>
      </c>
      <c r="F127" s="9">
        <v>2118.11</v>
      </c>
      <c r="G127" s="28">
        <v>653010</v>
      </c>
      <c r="H127" s="9">
        <v>2839.64</v>
      </c>
      <c r="I127" s="28">
        <v>39121</v>
      </c>
      <c r="J127" s="9">
        <v>1818.46</v>
      </c>
      <c r="K127" s="10"/>
      <c r="L127" s="11">
        <f t="shared" ref="L127:O127" si="368">SUM(C127+G127)</f>
        <v>1320966</v>
      </c>
      <c r="M127" s="12">
        <f t="shared" si="368"/>
        <v>5732.78</v>
      </c>
      <c r="N127" s="11">
        <f t="shared" si="368"/>
        <v>84832</v>
      </c>
      <c r="O127" s="12">
        <f t="shared" si="368"/>
        <v>3936.57</v>
      </c>
      <c r="P127" s="63">
        <f t="shared" si="248"/>
        <v>9669.35</v>
      </c>
      <c r="Q127" s="10">
        <v>1189350</v>
      </c>
      <c r="R127" s="10">
        <v>5305.46</v>
      </c>
      <c r="S127" s="16">
        <f t="shared" ref="S127:T127" si="369">Q127-L127</f>
        <v>-131616</v>
      </c>
      <c r="T127" s="17">
        <f t="shared" si="369"/>
        <v>-427.31999999999971</v>
      </c>
      <c r="U127" s="10">
        <v>80488</v>
      </c>
      <c r="V127" s="10">
        <v>3668.75</v>
      </c>
      <c r="W127" s="16">
        <f t="shared" ref="W127:X127" si="370">U127-N127</f>
        <v>-4344</v>
      </c>
      <c r="X127" s="17">
        <f t="shared" si="370"/>
        <v>-267.82000000000016</v>
      </c>
      <c r="Y127" s="17">
        <f t="shared" si="251"/>
        <v>-695.13999999999987</v>
      </c>
      <c r="Z127" s="10"/>
    </row>
    <row r="128" spans="1:26" ht="20.25" customHeight="1">
      <c r="A128" s="10" t="s">
        <v>98</v>
      </c>
      <c r="B128" s="10" t="s">
        <v>32</v>
      </c>
      <c r="C128" s="28">
        <v>667956</v>
      </c>
      <c r="D128" s="30">
        <v>2753.11</v>
      </c>
      <c r="E128" s="8">
        <v>45711</v>
      </c>
      <c r="F128" s="30">
        <v>1902.13</v>
      </c>
      <c r="G128" s="8">
        <v>653010</v>
      </c>
      <c r="H128" s="30">
        <v>2699.61</v>
      </c>
      <c r="I128" s="8">
        <v>39121</v>
      </c>
      <c r="J128" s="30">
        <v>1632.2</v>
      </c>
      <c r="K128" s="10"/>
      <c r="L128" s="11">
        <f t="shared" ref="L128:O128" si="371">SUM(C128+G128)</f>
        <v>1320966</v>
      </c>
      <c r="M128" s="12">
        <f t="shared" si="371"/>
        <v>5452.72</v>
      </c>
      <c r="N128" s="11">
        <f t="shared" si="371"/>
        <v>84832</v>
      </c>
      <c r="O128" s="12">
        <f t="shared" si="371"/>
        <v>3534.33</v>
      </c>
      <c r="P128" s="63">
        <f t="shared" si="248"/>
        <v>8987.0499999999993</v>
      </c>
      <c r="Q128" s="10">
        <v>1189350</v>
      </c>
      <c r="R128" s="10">
        <v>5013.17</v>
      </c>
      <c r="S128" s="16">
        <f t="shared" ref="S128:T128" si="372">Q128-L128</f>
        <v>-131616</v>
      </c>
      <c r="T128" s="17">
        <f t="shared" si="372"/>
        <v>-439.55000000000018</v>
      </c>
      <c r="U128" s="10">
        <v>80488</v>
      </c>
      <c r="V128" s="10">
        <v>3303.55</v>
      </c>
      <c r="W128" s="16">
        <f t="shared" ref="W128:X128" si="373">U128-N128</f>
        <v>-4344</v>
      </c>
      <c r="X128" s="17">
        <f t="shared" si="373"/>
        <v>-230.77999999999975</v>
      </c>
      <c r="Y128" s="17">
        <f t="shared" si="251"/>
        <v>-670.32999999999993</v>
      </c>
      <c r="Z128" s="10"/>
    </row>
    <row r="129" spans="1:26" ht="20.25" customHeight="1">
      <c r="A129" s="5" t="s">
        <v>100</v>
      </c>
      <c r="B129" s="5" t="s">
        <v>27</v>
      </c>
      <c r="C129" s="8">
        <v>776399</v>
      </c>
      <c r="D129" s="9">
        <v>3583.86</v>
      </c>
      <c r="E129" s="8">
        <v>33517</v>
      </c>
      <c r="F129" s="9">
        <v>1892.72</v>
      </c>
      <c r="G129" s="8">
        <v>776399</v>
      </c>
      <c r="H129" s="9">
        <v>3583.86</v>
      </c>
      <c r="I129" s="8">
        <v>33517</v>
      </c>
      <c r="J129" s="9">
        <v>1892.72</v>
      </c>
      <c r="K129" s="10"/>
      <c r="L129" s="11">
        <f t="shared" ref="L129:O129" si="374">SUM(C129+G129)</f>
        <v>1552798</v>
      </c>
      <c r="M129" s="12">
        <f t="shared" si="374"/>
        <v>7167.72</v>
      </c>
      <c r="N129" s="11">
        <f t="shared" si="374"/>
        <v>67034</v>
      </c>
      <c r="O129" s="12">
        <f t="shared" si="374"/>
        <v>3785.44</v>
      </c>
      <c r="P129" s="63">
        <f t="shared" si="248"/>
        <v>10953.16</v>
      </c>
      <c r="Q129" s="10">
        <v>1772798</v>
      </c>
      <c r="R129" s="10">
        <v>8604.01</v>
      </c>
      <c r="S129" s="16">
        <f t="shared" ref="S129:T129" si="375">Q129-L129</f>
        <v>220000</v>
      </c>
      <c r="T129" s="17">
        <f t="shared" si="375"/>
        <v>1436.29</v>
      </c>
      <c r="U129" s="10">
        <v>105985</v>
      </c>
      <c r="V129" s="10">
        <v>6092.38</v>
      </c>
      <c r="W129" s="16">
        <f t="shared" ref="W129:X129" si="376">U129-N129</f>
        <v>38951</v>
      </c>
      <c r="X129" s="17">
        <f t="shared" si="376"/>
        <v>2306.94</v>
      </c>
      <c r="Y129" s="17">
        <f t="shared" si="251"/>
        <v>3743.23</v>
      </c>
      <c r="Z129" s="10"/>
    </row>
    <row r="130" spans="1:26" ht="20.25" customHeight="1">
      <c r="A130" s="5" t="s">
        <v>100</v>
      </c>
      <c r="B130" s="5" t="s">
        <v>34</v>
      </c>
      <c r="C130" s="8">
        <v>98964</v>
      </c>
      <c r="D130" s="9">
        <v>687.79</v>
      </c>
      <c r="E130" s="8">
        <v>6541</v>
      </c>
      <c r="F130" s="9">
        <v>530.29999999999995</v>
      </c>
      <c r="G130" s="8">
        <v>98964</v>
      </c>
      <c r="H130" s="9">
        <v>687.79</v>
      </c>
      <c r="I130" s="8">
        <v>6541</v>
      </c>
      <c r="J130" s="9">
        <v>530.29999999999995</v>
      </c>
      <c r="K130" s="10"/>
      <c r="L130" s="11">
        <f t="shared" ref="L130:O130" si="377">SUM(C130+G130)</f>
        <v>197928</v>
      </c>
      <c r="M130" s="12">
        <f t="shared" si="377"/>
        <v>1375.58</v>
      </c>
      <c r="N130" s="11">
        <f t="shared" si="377"/>
        <v>13082</v>
      </c>
      <c r="O130" s="12">
        <f t="shared" si="377"/>
        <v>1060.5999999999999</v>
      </c>
      <c r="P130" s="63">
        <f t="shared" si="248"/>
        <v>2436.1799999999998</v>
      </c>
      <c r="Q130" s="10">
        <v>287502</v>
      </c>
      <c r="R130" s="10">
        <v>2113.34</v>
      </c>
      <c r="S130" s="16">
        <f t="shared" ref="S130:T130" si="378">Q130-L130</f>
        <v>89574</v>
      </c>
      <c r="T130" s="17">
        <f t="shared" si="378"/>
        <v>737.76000000000022</v>
      </c>
      <c r="U130" s="10">
        <v>23221</v>
      </c>
      <c r="V130" s="10">
        <v>1882.76</v>
      </c>
      <c r="W130" s="16">
        <f t="shared" ref="W130:X130" si="379">U130-N130</f>
        <v>10139</v>
      </c>
      <c r="X130" s="17">
        <f t="shared" si="379"/>
        <v>822.16000000000008</v>
      </c>
      <c r="Y130" s="17">
        <f t="shared" si="251"/>
        <v>1559.9200000000003</v>
      </c>
      <c r="Z130" s="10"/>
    </row>
    <row r="131" spans="1:26" ht="20.25" customHeight="1">
      <c r="A131" s="5" t="s">
        <v>100</v>
      </c>
      <c r="B131" s="5" t="s">
        <v>30</v>
      </c>
      <c r="C131" s="8">
        <v>677436</v>
      </c>
      <c r="D131" s="9">
        <v>2815.91</v>
      </c>
      <c r="E131" s="8">
        <v>26977</v>
      </c>
      <c r="F131" s="9">
        <v>1171.8599999999999</v>
      </c>
      <c r="G131" s="8">
        <v>677346</v>
      </c>
      <c r="H131" s="9">
        <v>2815.91</v>
      </c>
      <c r="I131" s="8">
        <v>26977</v>
      </c>
      <c r="J131" s="9">
        <v>1171.8599999999999</v>
      </c>
      <c r="K131" s="10"/>
      <c r="L131" s="11">
        <f t="shared" ref="L131:O131" si="380">SUM(C131+G131)</f>
        <v>1354782</v>
      </c>
      <c r="M131" s="12">
        <f t="shared" si="380"/>
        <v>5631.82</v>
      </c>
      <c r="N131" s="11">
        <f t="shared" si="380"/>
        <v>53954</v>
      </c>
      <c r="O131" s="12">
        <f t="shared" si="380"/>
        <v>2343.7199999999998</v>
      </c>
      <c r="P131" s="63">
        <f t="shared" si="248"/>
        <v>7975.5399999999991</v>
      </c>
      <c r="Q131" s="10">
        <v>1485296</v>
      </c>
      <c r="R131" s="10">
        <v>6205.3</v>
      </c>
      <c r="S131" s="16">
        <f t="shared" ref="S131:T131" si="381">Q131-L131</f>
        <v>130514</v>
      </c>
      <c r="T131" s="17">
        <f t="shared" si="381"/>
        <v>573.48000000000047</v>
      </c>
      <c r="U131" s="10">
        <v>82764</v>
      </c>
      <c r="V131" s="10">
        <v>3595.28</v>
      </c>
      <c r="W131" s="16">
        <f t="shared" ref="W131:X131" si="382">U131-N131</f>
        <v>28810</v>
      </c>
      <c r="X131" s="17">
        <f t="shared" si="382"/>
        <v>1251.5600000000004</v>
      </c>
      <c r="Y131" s="17">
        <f t="shared" si="251"/>
        <v>1825.0400000000009</v>
      </c>
      <c r="Z131" s="10"/>
    </row>
    <row r="132" spans="1:26" ht="20.25" customHeight="1">
      <c r="A132" s="5" t="s">
        <v>101</v>
      </c>
      <c r="B132" s="5" t="s">
        <v>27</v>
      </c>
      <c r="C132" s="8">
        <v>934273</v>
      </c>
      <c r="D132" s="9">
        <v>3774.46</v>
      </c>
      <c r="E132" s="8">
        <v>128080</v>
      </c>
      <c r="F132" s="9">
        <v>5851.98</v>
      </c>
      <c r="G132" s="8">
        <v>934273</v>
      </c>
      <c r="H132" s="9">
        <v>3774.46</v>
      </c>
      <c r="I132" s="8">
        <v>128080</v>
      </c>
      <c r="J132" s="9">
        <v>5851.98</v>
      </c>
      <c r="K132" s="10"/>
      <c r="L132" s="11">
        <f t="shared" ref="L132:O132" si="383">SUM(C132+G132)</f>
        <v>1868546</v>
      </c>
      <c r="M132" s="12">
        <f t="shared" si="383"/>
        <v>7548.92</v>
      </c>
      <c r="N132" s="11">
        <f t="shared" si="383"/>
        <v>256160</v>
      </c>
      <c r="O132" s="12">
        <f t="shared" si="383"/>
        <v>11703.96</v>
      </c>
      <c r="P132" s="63">
        <f t="shared" si="248"/>
        <v>19252.879999999997</v>
      </c>
      <c r="Q132" s="10">
        <v>1711890</v>
      </c>
      <c r="R132" s="10">
        <v>6916.05</v>
      </c>
      <c r="S132" s="16">
        <f t="shared" ref="S132:T132" si="384">Q132-L132</f>
        <v>-156656</v>
      </c>
      <c r="T132" s="17">
        <f t="shared" si="384"/>
        <v>-632.86999999999989</v>
      </c>
      <c r="U132" s="10">
        <v>260523</v>
      </c>
      <c r="V132" s="10">
        <v>11903.29</v>
      </c>
      <c r="W132" s="16">
        <f t="shared" ref="W132:X132" si="385">U132-N132</f>
        <v>4363</v>
      </c>
      <c r="X132" s="17">
        <f t="shared" si="385"/>
        <v>199.33000000000175</v>
      </c>
      <c r="Y132" s="17">
        <f t="shared" si="251"/>
        <v>-433.53999999999814</v>
      </c>
      <c r="Z132" s="10"/>
    </row>
    <row r="133" spans="1:26" ht="20.25" customHeight="1">
      <c r="A133" s="5" t="s">
        <v>101</v>
      </c>
      <c r="B133" s="5" t="s">
        <v>42</v>
      </c>
      <c r="C133" s="8">
        <v>934273</v>
      </c>
      <c r="D133" s="9">
        <v>3643.67</v>
      </c>
      <c r="E133" s="8">
        <v>128080</v>
      </c>
      <c r="F133" s="9">
        <v>5097.58</v>
      </c>
      <c r="G133" s="8">
        <v>934273</v>
      </c>
      <c r="H133" s="9">
        <v>3643.67</v>
      </c>
      <c r="I133" s="8">
        <v>128080</v>
      </c>
      <c r="J133" s="9">
        <v>5097.58</v>
      </c>
      <c r="K133" s="10"/>
      <c r="L133" s="11">
        <f t="shared" ref="L133:O133" si="386">SUM(C133+G133)</f>
        <v>1868546</v>
      </c>
      <c r="M133" s="12">
        <f t="shared" si="386"/>
        <v>7287.34</v>
      </c>
      <c r="N133" s="11">
        <f t="shared" si="386"/>
        <v>256160</v>
      </c>
      <c r="O133" s="12">
        <f t="shared" si="386"/>
        <v>10195.16</v>
      </c>
      <c r="P133" s="63">
        <f t="shared" si="248"/>
        <v>17482.5</v>
      </c>
      <c r="Q133" s="10">
        <v>1711890</v>
      </c>
      <c r="R133" s="10">
        <v>6676.37</v>
      </c>
      <c r="S133" s="16">
        <f t="shared" ref="S133:T133" si="387">Q133-L133</f>
        <v>-156656</v>
      </c>
      <c r="T133" s="17">
        <f t="shared" si="387"/>
        <v>-610.97000000000025</v>
      </c>
      <c r="U133" s="10">
        <v>260523</v>
      </c>
      <c r="V133" s="10">
        <v>10368.82</v>
      </c>
      <c r="W133" s="16">
        <f t="shared" ref="W133:X133" si="388">U133-N133</f>
        <v>4363</v>
      </c>
      <c r="X133" s="17">
        <f t="shared" si="388"/>
        <v>173.65999999999985</v>
      </c>
      <c r="Y133" s="17">
        <f t="shared" si="251"/>
        <v>-437.3100000000004</v>
      </c>
      <c r="Z133" s="10"/>
    </row>
    <row r="134" spans="1:26" ht="20.25" customHeight="1">
      <c r="A134" s="5" t="s">
        <v>155</v>
      </c>
      <c r="B134" s="5" t="s">
        <v>27</v>
      </c>
      <c r="C134" s="8">
        <v>1580182</v>
      </c>
      <c r="D134" s="9">
        <v>5320.5</v>
      </c>
      <c r="E134" s="8">
        <v>80750</v>
      </c>
      <c r="F134" s="9">
        <v>3797.09</v>
      </c>
      <c r="G134" s="8">
        <v>1580182</v>
      </c>
      <c r="H134" s="9">
        <v>5320.5</v>
      </c>
      <c r="I134" s="8">
        <v>80750</v>
      </c>
      <c r="J134" s="9">
        <v>3797.09</v>
      </c>
      <c r="K134" s="10"/>
      <c r="L134" s="11">
        <f t="shared" ref="L134:O134" si="389">SUM(C134+G134)</f>
        <v>3160364</v>
      </c>
      <c r="M134" s="12">
        <f t="shared" si="389"/>
        <v>10641</v>
      </c>
      <c r="N134" s="11">
        <f t="shared" si="389"/>
        <v>161500</v>
      </c>
      <c r="O134" s="12">
        <f t="shared" si="389"/>
        <v>7594.18</v>
      </c>
      <c r="P134" s="63">
        <f t="shared" si="248"/>
        <v>18235.18</v>
      </c>
      <c r="Q134" s="10">
        <v>3025774</v>
      </c>
      <c r="R134" s="10">
        <v>10267.969999999999</v>
      </c>
      <c r="S134" s="16">
        <f t="shared" ref="S134:T134" si="390">Q134-L134</f>
        <v>-134590</v>
      </c>
      <c r="T134" s="17">
        <f t="shared" si="390"/>
        <v>-373.03000000000065</v>
      </c>
      <c r="U134" s="10">
        <v>226028</v>
      </c>
      <c r="V134" s="10">
        <v>10393.700000000001</v>
      </c>
      <c r="W134" s="16">
        <f t="shared" ref="W134:X134" si="391">U134-N134</f>
        <v>64528</v>
      </c>
      <c r="X134" s="17">
        <f t="shared" si="391"/>
        <v>2799.5200000000004</v>
      </c>
      <c r="Y134" s="17">
        <f t="shared" si="251"/>
        <v>2426.4899999999998</v>
      </c>
      <c r="Z134" s="10"/>
    </row>
    <row r="135" spans="1:26" ht="20.25" customHeight="1">
      <c r="A135" s="5" t="s">
        <v>155</v>
      </c>
      <c r="B135" s="5" t="s">
        <v>32</v>
      </c>
      <c r="C135" s="8">
        <v>1580182</v>
      </c>
      <c r="D135" s="9">
        <v>5300.76</v>
      </c>
      <c r="E135" s="8">
        <v>80750</v>
      </c>
      <c r="F135" s="9">
        <v>3368.7</v>
      </c>
      <c r="G135" s="8">
        <v>1580182</v>
      </c>
      <c r="H135" s="9">
        <v>5300.76</v>
      </c>
      <c r="I135" s="8">
        <v>80750</v>
      </c>
      <c r="J135" s="9">
        <v>3368.7</v>
      </c>
      <c r="K135" s="10"/>
      <c r="L135" s="11">
        <f t="shared" ref="L135:O135" si="392">SUM(C135+G135)</f>
        <v>3160364</v>
      </c>
      <c r="M135" s="12">
        <f t="shared" si="392"/>
        <v>10601.52</v>
      </c>
      <c r="N135" s="11">
        <f t="shared" si="392"/>
        <v>161500</v>
      </c>
      <c r="O135" s="12">
        <f t="shared" si="392"/>
        <v>6737.4</v>
      </c>
      <c r="P135" s="63">
        <f t="shared" si="248"/>
        <v>17338.919999999998</v>
      </c>
      <c r="Q135" s="10">
        <v>3025774</v>
      </c>
      <c r="R135" s="10">
        <v>10221.200000000001</v>
      </c>
      <c r="S135" s="16">
        <f t="shared" ref="S135:T135" si="393">Q135-L135</f>
        <v>-134590</v>
      </c>
      <c r="T135" s="17">
        <f t="shared" si="393"/>
        <v>-380.31999999999971</v>
      </c>
      <c r="U135" s="10">
        <v>226028</v>
      </c>
      <c r="V135" s="10">
        <v>9314.85</v>
      </c>
      <c r="W135" s="16">
        <f t="shared" ref="W135:X135" si="394">U135-N135</f>
        <v>64528</v>
      </c>
      <c r="X135" s="17">
        <f t="shared" si="394"/>
        <v>2577.4500000000007</v>
      </c>
      <c r="Y135" s="17">
        <f t="shared" si="251"/>
        <v>2197.130000000001</v>
      </c>
      <c r="Z135" s="10"/>
    </row>
    <row r="136" spans="1:26" ht="20.25" customHeight="1">
      <c r="A136" s="5" t="s">
        <v>190</v>
      </c>
      <c r="B136" s="5" t="s">
        <v>27</v>
      </c>
      <c r="C136" s="8">
        <v>2699324</v>
      </c>
      <c r="D136" s="9">
        <v>11110.57</v>
      </c>
      <c r="E136" s="8">
        <v>112541</v>
      </c>
      <c r="F136" s="9">
        <v>6107.12</v>
      </c>
      <c r="G136" s="8">
        <v>2699324</v>
      </c>
      <c r="H136" s="9">
        <v>11110.57</v>
      </c>
      <c r="I136" s="8">
        <v>112541</v>
      </c>
      <c r="J136" s="9">
        <v>6107.12</v>
      </c>
      <c r="K136" s="10"/>
      <c r="L136" s="11">
        <f t="shared" ref="L136:O136" si="395">SUM(C136+G136)</f>
        <v>5398648</v>
      </c>
      <c r="M136" s="12">
        <f t="shared" si="395"/>
        <v>22221.14</v>
      </c>
      <c r="N136" s="11">
        <f t="shared" si="395"/>
        <v>225082</v>
      </c>
      <c r="O136" s="12">
        <f t="shared" si="395"/>
        <v>12214.24</v>
      </c>
      <c r="P136" s="63">
        <f t="shared" si="248"/>
        <v>34435.379999999997</v>
      </c>
      <c r="Q136" s="10">
        <v>5433078</v>
      </c>
      <c r="R136" s="10">
        <v>22455.360000000001</v>
      </c>
      <c r="S136" s="16">
        <f t="shared" ref="S136:T136" si="396">Q136-L136</f>
        <v>34430</v>
      </c>
      <c r="T136" s="17">
        <f t="shared" si="396"/>
        <v>234.22000000000116</v>
      </c>
      <c r="U136" s="10">
        <v>280107</v>
      </c>
      <c r="V136" s="10">
        <v>15227.56</v>
      </c>
      <c r="W136" s="16">
        <f t="shared" ref="W136:X136" si="397">U136-N136</f>
        <v>55025</v>
      </c>
      <c r="X136" s="17">
        <f t="shared" si="397"/>
        <v>3013.3199999999997</v>
      </c>
      <c r="Y136" s="17">
        <f t="shared" si="251"/>
        <v>3247.5400000000009</v>
      </c>
      <c r="Z136" s="10"/>
    </row>
    <row r="137" spans="1:26" ht="20.25" customHeight="1">
      <c r="A137" s="5" t="s">
        <v>190</v>
      </c>
      <c r="B137" s="5" t="s">
        <v>35</v>
      </c>
      <c r="C137" s="8">
        <v>2699324</v>
      </c>
      <c r="D137" s="9">
        <v>10912.42</v>
      </c>
      <c r="E137" s="8">
        <v>112541</v>
      </c>
      <c r="F137" s="9">
        <v>5313.28</v>
      </c>
      <c r="G137" s="8">
        <v>2699324</v>
      </c>
      <c r="H137" s="9">
        <v>10912.42</v>
      </c>
      <c r="I137" s="8">
        <v>112541</v>
      </c>
      <c r="J137" s="9">
        <v>5313.28</v>
      </c>
      <c r="K137" s="10"/>
      <c r="L137" s="11">
        <f t="shared" ref="L137:O137" si="398">SUM(C137+G137)</f>
        <v>5398648</v>
      </c>
      <c r="M137" s="12">
        <f t="shared" si="398"/>
        <v>21824.84</v>
      </c>
      <c r="N137" s="11">
        <f t="shared" si="398"/>
        <v>225082</v>
      </c>
      <c r="O137" s="12">
        <f t="shared" si="398"/>
        <v>10626.56</v>
      </c>
      <c r="P137" s="63">
        <f t="shared" si="248"/>
        <v>32451.4</v>
      </c>
      <c r="Q137" s="10">
        <v>5433078</v>
      </c>
      <c r="R137" s="10">
        <v>22047.71</v>
      </c>
      <c r="S137" s="16">
        <f t="shared" ref="S137:T137" si="399">Q137-L137</f>
        <v>34430</v>
      </c>
      <c r="T137" s="17">
        <f t="shared" si="399"/>
        <v>222.86999999999898</v>
      </c>
      <c r="U137" s="10">
        <v>280107</v>
      </c>
      <c r="V137" s="10">
        <v>13223.89</v>
      </c>
      <c r="W137" s="16">
        <f t="shared" ref="W137:X137" si="400">U137-N137</f>
        <v>55025</v>
      </c>
      <c r="X137" s="17">
        <f t="shared" si="400"/>
        <v>2597.33</v>
      </c>
      <c r="Y137" s="17">
        <f t="shared" si="251"/>
        <v>2820.1999999999989</v>
      </c>
      <c r="Z137" s="10"/>
    </row>
    <row r="138" spans="1:26" ht="20.25" customHeight="1">
      <c r="A138" s="5" t="s">
        <v>105</v>
      </c>
      <c r="B138" s="5" t="s">
        <v>27</v>
      </c>
      <c r="C138" s="8">
        <v>1313380</v>
      </c>
      <c r="D138" s="9">
        <v>5050.45</v>
      </c>
      <c r="E138" s="8">
        <v>20598</v>
      </c>
      <c r="F138" s="9">
        <v>955.21</v>
      </c>
      <c r="G138" s="8">
        <v>1313380</v>
      </c>
      <c r="H138" s="9">
        <v>5050.45</v>
      </c>
      <c r="I138" s="8">
        <v>20598</v>
      </c>
      <c r="J138" s="9">
        <v>955.21</v>
      </c>
      <c r="K138" s="10"/>
      <c r="L138" s="11">
        <f t="shared" ref="L138:O138" si="401">SUM(C138+G138)</f>
        <v>2626760</v>
      </c>
      <c r="M138" s="12">
        <f t="shared" si="401"/>
        <v>10100.9</v>
      </c>
      <c r="N138" s="11">
        <f t="shared" si="401"/>
        <v>41196</v>
      </c>
      <c r="O138" s="12">
        <f t="shared" si="401"/>
        <v>1910.42</v>
      </c>
      <c r="P138" s="63">
        <f t="shared" si="248"/>
        <v>12011.32</v>
      </c>
      <c r="Q138" s="10">
        <v>2688180</v>
      </c>
      <c r="R138" s="10">
        <v>10537.79</v>
      </c>
      <c r="S138" s="16">
        <f t="shared" ref="S138:T138" si="402">Q138-L138</f>
        <v>61420</v>
      </c>
      <c r="T138" s="17">
        <f t="shared" si="402"/>
        <v>436.89000000000124</v>
      </c>
      <c r="U138" s="10">
        <v>14420</v>
      </c>
      <c r="V138" s="10">
        <v>683.91</v>
      </c>
      <c r="W138" s="16">
        <f t="shared" ref="W138:X138" si="403">U138-N138</f>
        <v>-26776</v>
      </c>
      <c r="X138" s="17">
        <f t="shared" si="403"/>
        <v>-1226.5100000000002</v>
      </c>
      <c r="Y138" s="17">
        <f t="shared" si="251"/>
        <v>-789.61999999999898</v>
      </c>
      <c r="Z138" s="10"/>
    </row>
    <row r="139" spans="1:26" ht="20.25" customHeight="1">
      <c r="A139" s="5" t="s">
        <v>105</v>
      </c>
      <c r="B139" s="5" t="s">
        <v>32</v>
      </c>
      <c r="C139" s="8">
        <v>1313380</v>
      </c>
      <c r="D139" s="9">
        <v>4906.55</v>
      </c>
      <c r="E139" s="8">
        <v>20598</v>
      </c>
      <c r="F139" s="9">
        <v>860.48</v>
      </c>
      <c r="G139" s="8">
        <v>1313380</v>
      </c>
      <c r="H139" s="9">
        <v>4906.55</v>
      </c>
      <c r="I139" s="8">
        <v>20598</v>
      </c>
      <c r="J139" s="9">
        <v>860.48</v>
      </c>
      <c r="K139" s="10"/>
      <c r="L139" s="11">
        <f t="shared" ref="L139:O139" si="404">SUM(C139+G139)</f>
        <v>2626760</v>
      </c>
      <c r="M139" s="12">
        <f t="shared" si="404"/>
        <v>9813.1</v>
      </c>
      <c r="N139" s="11">
        <f t="shared" si="404"/>
        <v>41196</v>
      </c>
      <c r="O139" s="12">
        <f t="shared" si="404"/>
        <v>1720.96</v>
      </c>
      <c r="P139" s="63">
        <f t="shared" si="248"/>
        <v>11534.060000000001</v>
      </c>
      <c r="Q139" s="10">
        <v>2688180</v>
      </c>
      <c r="R139" s="10">
        <v>10151.36</v>
      </c>
      <c r="S139" s="16">
        <f t="shared" ref="S139:T139" si="405">Q139-L139</f>
        <v>61420</v>
      </c>
      <c r="T139" s="17">
        <f t="shared" si="405"/>
        <v>338.26000000000022</v>
      </c>
      <c r="U139" s="10">
        <v>14420</v>
      </c>
      <c r="V139" s="10">
        <v>616.09</v>
      </c>
      <c r="W139" s="16">
        <f t="shared" ref="W139:X139" si="406">U139-N139</f>
        <v>-26776</v>
      </c>
      <c r="X139" s="17">
        <f t="shared" si="406"/>
        <v>-1104.8699999999999</v>
      </c>
      <c r="Y139" s="17">
        <f t="shared" si="251"/>
        <v>-766.60999999999967</v>
      </c>
      <c r="Z139" s="10"/>
    </row>
    <row r="140" spans="1:26" ht="20.25" customHeight="1">
      <c r="A140" s="5" t="s">
        <v>211</v>
      </c>
      <c r="B140" s="5" t="s">
        <v>27</v>
      </c>
      <c r="C140" s="8">
        <v>1099072</v>
      </c>
      <c r="D140" s="9">
        <v>5000.78</v>
      </c>
      <c r="E140" s="8">
        <v>53684</v>
      </c>
      <c r="F140" s="9">
        <v>2588.67</v>
      </c>
      <c r="G140" s="8">
        <v>1099072</v>
      </c>
      <c r="H140" s="9">
        <v>5000.78</v>
      </c>
      <c r="I140" s="8">
        <v>53684</v>
      </c>
      <c r="J140" s="9">
        <v>2588.67</v>
      </c>
      <c r="K140" s="10"/>
      <c r="L140" s="11">
        <f t="shared" ref="L140:O140" si="407">SUM(C140+G140)</f>
        <v>2198144</v>
      </c>
      <c r="M140" s="12">
        <f t="shared" si="407"/>
        <v>10001.56</v>
      </c>
      <c r="N140" s="11">
        <f t="shared" si="407"/>
        <v>107368</v>
      </c>
      <c r="O140" s="12">
        <f t="shared" si="407"/>
        <v>5177.34</v>
      </c>
      <c r="P140" s="63">
        <f t="shared" si="248"/>
        <v>15178.9</v>
      </c>
      <c r="Q140" s="10">
        <v>2346215</v>
      </c>
      <c r="R140" s="10">
        <v>10679.83</v>
      </c>
      <c r="S140" s="16">
        <f t="shared" ref="S140:T140" si="408">Q140-L140</f>
        <v>148071</v>
      </c>
      <c r="T140" s="17">
        <f t="shared" si="408"/>
        <v>678.27000000000044</v>
      </c>
      <c r="U140" s="10">
        <v>127116</v>
      </c>
      <c r="V140" s="10">
        <v>6129.54</v>
      </c>
      <c r="W140" s="16">
        <f t="shared" ref="W140:X140" si="409">U140-N140</f>
        <v>19748</v>
      </c>
      <c r="X140" s="17">
        <f t="shared" si="409"/>
        <v>952.19999999999982</v>
      </c>
      <c r="Y140" s="17">
        <f t="shared" si="251"/>
        <v>1630.4700000000003</v>
      </c>
      <c r="Z140" s="10"/>
    </row>
    <row r="141" spans="1:26" ht="20.25" customHeight="1">
      <c r="A141" s="5" t="s">
        <v>211</v>
      </c>
      <c r="B141" s="5" t="s">
        <v>30</v>
      </c>
      <c r="C141" s="8">
        <v>1099072</v>
      </c>
      <c r="D141" s="9">
        <v>5000.78</v>
      </c>
      <c r="E141" s="8">
        <v>53684</v>
      </c>
      <c r="F141" s="9">
        <v>2332.0500000000002</v>
      </c>
      <c r="G141" s="8">
        <v>1099072</v>
      </c>
      <c r="H141" s="9">
        <v>5000.78</v>
      </c>
      <c r="I141" s="8">
        <v>53684</v>
      </c>
      <c r="J141" s="9">
        <v>2332.0500000000002</v>
      </c>
      <c r="K141" s="10"/>
      <c r="L141" s="11">
        <f t="shared" ref="L141:O141" si="410">SUM(C141+G141)</f>
        <v>2198144</v>
      </c>
      <c r="M141" s="12">
        <f t="shared" si="410"/>
        <v>10001.56</v>
      </c>
      <c r="N141" s="11">
        <f t="shared" si="410"/>
        <v>107368</v>
      </c>
      <c r="O141" s="12">
        <f t="shared" si="410"/>
        <v>4664.1000000000004</v>
      </c>
      <c r="P141" s="63">
        <f t="shared" si="248"/>
        <v>14665.66</v>
      </c>
      <c r="Q141" s="10">
        <v>2346215</v>
      </c>
      <c r="R141" s="10">
        <v>10678.3</v>
      </c>
      <c r="S141" s="16">
        <f t="shared" ref="S141:T141" si="411">Q141-L141</f>
        <v>148071</v>
      </c>
      <c r="T141" s="17">
        <f t="shared" si="411"/>
        <v>676.73999999999978</v>
      </c>
      <c r="U141" s="10">
        <v>127116</v>
      </c>
      <c r="V141" s="10">
        <v>5521.92</v>
      </c>
      <c r="W141" s="16">
        <f t="shared" ref="W141:X141" si="412">U141-N141</f>
        <v>19748</v>
      </c>
      <c r="X141" s="17">
        <f t="shared" si="412"/>
        <v>857.81999999999971</v>
      </c>
      <c r="Y141" s="17">
        <f t="shared" si="251"/>
        <v>1534.5599999999995</v>
      </c>
      <c r="Z141" s="10"/>
    </row>
    <row r="142" spans="1:26" ht="20.25" customHeight="1">
      <c r="A142" s="5" t="s">
        <v>106</v>
      </c>
      <c r="B142" s="5" t="s">
        <v>27</v>
      </c>
      <c r="C142" s="8">
        <v>692543</v>
      </c>
      <c r="D142" s="9">
        <v>3507.87</v>
      </c>
      <c r="E142" s="8">
        <v>64554</v>
      </c>
      <c r="F142" s="9">
        <v>4199.76</v>
      </c>
      <c r="G142" s="8">
        <v>692543</v>
      </c>
      <c r="H142" s="9">
        <v>3506.48</v>
      </c>
      <c r="I142" s="8">
        <v>64554</v>
      </c>
      <c r="J142" s="9">
        <v>4199.76</v>
      </c>
      <c r="K142" s="10"/>
      <c r="L142" s="11">
        <f t="shared" ref="L142:O142" si="413">SUM(C142+G142)</f>
        <v>1385086</v>
      </c>
      <c r="M142" s="12">
        <f t="shared" si="413"/>
        <v>7014.35</v>
      </c>
      <c r="N142" s="11">
        <f t="shared" si="413"/>
        <v>129108</v>
      </c>
      <c r="O142" s="12">
        <f t="shared" si="413"/>
        <v>8399.52</v>
      </c>
      <c r="P142" s="63">
        <f t="shared" si="248"/>
        <v>15413.87</v>
      </c>
      <c r="Q142" s="10">
        <v>1085861</v>
      </c>
      <c r="R142" s="10">
        <v>5380.06</v>
      </c>
      <c r="S142" s="16">
        <f t="shared" ref="S142:T142" si="414">Q142-L142</f>
        <v>-299225</v>
      </c>
      <c r="T142" s="17">
        <f t="shared" si="414"/>
        <v>-1634.29</v>
      </c>
      <c r="U142" s="10">
        <v>176220</v>
      </c>
      <c r="V142" s="10">
        <v>10030.620000000001</v>
      </c>
      <c r="W142" s="16">
        <f t="shared" ref="W142:X142" si="415">U142-N142</f>
        <v>47112</v>
      </c>
      <c r="X142" s="17">
        <f t="shared" si="415"/>
        <v>1631.1000000000004</v>
      </c>
      <c r="Y142" s="17">
        <f t="shared" si="251"/>
        <v>-3.1899999999995998</v>
      </c>
      <c r="Z142" s="10"/>
    </row>
    <row r="143" spans="1:26" ht="20.25" customHeight="1">
      <c r="A143" s="5" t="s">
        <v>106</v>
      </c>
      <c r="B143" s="5" t="s">
        <v>30</v>
      </c>
      <c r="C143" s="8">
        <v>692543</v>
      </c>
      <c r="D143" s="9">
        <v>3222.66</v>
      </c>
      <c r="E143" s="8">
        <v>64554</v>
      </c>
      <c r="F143" s="9">
        <v>3489.52</v>
      </c>
      <c r="G143" s="8">
        <v>692543</v>
      </c>
      <c r="H143" s="9">
        <v>3221.56</v>
      </c>
      <c r="I143" s="8">
        <v>64554</v>
      </c>
      <c r="J143" s="9">
        <v>3489.52</v>
      </c>
      <c r="K143" s="10"/>
      <c r="L143" s="11">
        <f t="shared" ref="L143:O143" si="416">SUM(C143+G143)</f>
        <v>1385086</v>
      </c>
      <c r="M143" s="12">
        <f t="shared" si="416"/>
        <v>6444.2199999999993</v>
      </c>
      <c r="N143" s="11">
        <f t="shared" si="416"/>
        <v>129108</v>
      </c>
      <c r="O143" s="12">
        <f t="shared" si="416"/>
        <v>6979.04</v>
      </c>
      <c r="P143" s="63">
        <f t="shared" si="248"/>
        <v>13423.259999999998</v>
      </c>
      <c r="Q143" s="10">
        <v>1085861</v>
      </c>
      <c r="R143" s="10">
        <v>4970.8999999999996</v>
      </c>
      <c r="S143" s="16">
        <f t="shared" ref="S143:T143" si="417">Q143-L143</f>
        <v>-299225</v>
      </c>
      <c r="T143" s="17">
        <f t="shared" si="417"/>
        <v>-1473.3199999999997</v>
      </c>
      <c r="U143" s="10">
        <v>176220</v>
      </c>
      <c r="V143" s="10">
        <v>8497.94</v>
      </c>
      <c r="W143" s="16">
        <f t="shared" ref="W143:X143" si="418">U143-N143</f>
        <v>47112</v>
      </c>
      <c r="X143" s="17">
        <f t="shared" si="418"/>
        <v>1518.9000000000005</v>
      </c>
      <c r="Y143" s="17">
        <f t="shared" si="251"/>
        <v>45.580000000000837</v>
      </c>
      <c r="Z143" s="10"/>
    </row>
    <row r="144" spans="1:26" ht="20.25" customHeight="1">
      <c r="A144" s="5" t="s">
        <v>107</v>
      </c>
      <c r="B144" s="5" t="s">
        <v>27</v>
      </c>
      <c r="C144" s="8">
        <v>313954</v>
      </c>
      <c r="D144" s="9">
        <v>1492.55</v>
      </c>
      <c r="E144" s="8">
        <v>95413</v>
      </c>
      <c r="F144" s="9">
        <v>5483.77</v>
      </c>
      <c r="G144" s="8">
        <v>313954</v>
      </c>
      <c r="H144" s="9">
        <v>1492.55</v>
      </c>
      <c r="I144" s="8">
        <v>95413</v>
      </c>
      <c r="J144" s="9">
        <v>5483.77</v>
      </c>
      <c r="K144" s="10"/>
      <c r="L144" s="11">
        <f t="shared" ref="L144:O144" si="419">SUM(C144+G144)</f>
        <v>627908</v>
      </c>
      <c r="M144" s="12">
        <f t="shared" si="419"/>
        <v>2985.1</v>
      </c>
      <c r="N144" s="11">
        <f t="shared" si="419"/>
        <v>190826</v>
      </c>
      <c r="O144" s="12">
        <f t="shared" si="419"/>
        <v>10967.54</v>
      </c>
      <c r="P144" s="63">
        <f t="shared" si="248"/>
        <v>13952.640000000001</v>
      </c>
      <c r="Q144" s="10">
        <v>650906</v>
      </c>
      <c r="R144" s="10">
        <v>3710.93</v>
      </c>
      <c r="S144" s="16">
        <f t="shared" ref="S144:T144" si="420">Q144-L144</f>
        <v>22998</v>
      </c>
      <c r="T144" s="17">
        <f t="shared" si="420"/>
        <v>725.82999999999993</v>
      </c>
      <c r="U144" s="10">
        <v>235483</v>
      </c>
      <c r="V144" s="10">
        <v>13503.64</v>
      </c>
      <c r="W144" s="16">
        <f t="shared" ref="W144:X144" si="421">U144-N144</f>
        <v>44657</v>
      </c>
      <c r="X144" s="17">
        <f t="shared" si="421"/>
        <v>2536.0999999999985</v>
      </c>
      <c r="Y144" s="17">
        <f t="shared" si="251"/>
        <v>3261.9299999999985</v>
      </c>
      <c r="Z144" s="10"/>
    </row>
    <row r="145" spans="1:26" ht="20.25" customHeight="1">
      <c r="A145" s="5" t="s">
        <v>107</v>
      </c>
      <c r="B145" s="5" t="s">
        <v>34</v>
      </c>
      <c r="C145" s="8">
        <v>47467</v>
      </c>
      <c r="D145" s="9">
        <v>329.9</v>
      </c>
      <c r="E145" s="8">
        <v>4806</v>
      </c>
      <c r="F145" s="9">
        <v>389.79</v>
      </c>
      <c r="G145" s="8">
        <v>47467</v>
      </c>
      <c r="H145" s="9">
        <v>329.9</v>
      </c>
      <c r="I145" s="8">
        <v>4806</v>
      </c>
      <c r="J145" s="9">
        <v>389.79</v>
      </c>
      <c r="K145" s="10"/>
      <c r="L145" s="11">
        <f t="shared" ref="L145:O145" si="422">SUM(C145+G145)</f>
        <v>94934</v>
      </c>
      <c r="M145" s="12">
        <f t="shared" si="422"/>
        <v>659.8</v>
      </c>
      <c r="N145" s="11">
        <f t="shared" si="422"/>
        <v>9612</v>
      </c>
      <c r="O145" s="12">
        <f t="shared" si="422"/>
        <v>779.58</v>
      </c>
      <c r="P145" s="63">
        <f t="shared" si="248"/>
        <v>1439.38</v>
      </c>
      <c r="Q145" s="10">
        <v>103651</v>
      </c>
      <c r="R145" s="10">
        <v>720.38</v>
      </c>
      <c r="S145" s="16">
        <f t="shared" ref="S145:T145" si="423">Q145-L145</f>
        <v>8717</v>
      </c>
      <c r="T145" s="17">
        <f t="shared" si="423"/>
        <v>60.580000000000041</v>
      </c>
      <c r="U145" s="10">
        <v>10740</v>
      </c>
      <c r="V145" s="10">
        <v>870.8</v>
      </c>
      <c r="W145" s="16">
        <f t="shared" ref="W145:X145" si="424">U145-N145</f>
        <v>1128</v>
      </c>
      <c r="X145" s="17">
        <f t="shared" si="424"/>
        <v>91.219999999999914</v>
      </c>
      <c r="Y145" s="17">
        <f t="shared" si="251"/>
        <v>151.79999999999995</v>
      </c>
      <c r="Z145" s="10"/>
    </row>
    <row r="146" spans="1:26" ht="20.25" customHeight="1">
      <c r="A146" s="5" t="s">
        <v>107</v>
      </c>
      <c r="B146" s="5" t="s">
        <v>52</v>
      </c>
      <c r="C146" s="8">
        <v>266485</v>
      </c>
      <c r="D146" s="9">
        <v>1124.2</v>
      </c>
      <c r="E146" s="8">
        <v>90607</v>
      </c>
      <c r="F146" s="9">
        <v>4547.54</v>
      </c>
      <c r="G146" s="8">
        <v>266485</v>
      </c>
      <c r="H146" s="9">
        <v>1124.2</v>
      </c>
      <c r="I146" s="8">
        <v>90607</v>
      </c>
      <c r="J146" s="9">
        <v>4547.54</v>
      </c>
      <c r="K146" s="10"/>
      <c r="L146" s="11">
        <f t="shared" ref="L146:O146" si="425">SUM(C146+G146)</f>
        <v>532970</v>
      </c>
      <c r="M146" s="12">
        <f t="shared" si="425"/>
        <v>2248.4</v>
      </c>
      <c r="N146" s="11">
        <f t="shared" si="425"/>
        <v>181214</v>
      </c>
      <c r="O146" s="12">
        <f t="shared" si="425"/>
        <v>9095.08</v>
      </c>
      <c r="P146" s="63">
        <f t="shared" si="248"/>
        <v>11343.48</v>
      </c>
      <c r="Q146" s="10">
        <v>547255</v>
      </c>
      <c r="R146" s="10">
        <v>2761.24</v>
      </c>
      <c r="S146" s="16">
        <f t="shared" ref="S146:T146" si="426">Q146-L146</f>
        <v>14285</v>
      </c>
      <c r="T146" s="17">
        <f t="shared" si="426"/>
        <v>512.83999999999969</v>
      </c>
      <c r="U146" s="10">
        <v>224743</v>
      </c>
      <c r="V146" s="10">
        <v>11287.71</v>
      </c>
      <c r="W146" s="16">
        <f t="shared" ref="W146:X146" si="427">U146-N146</f>
        <v>43529</v>
      </c>
      <c r="X146" s="17">
        <f t="shared" si="427"/>
        <v>2192.6299999999992</v>
      </c>
      <c r="Y146" s="17">
        <f t="shared" si="251"/>
        <v>2705.4699999999989</v>
      </c>
      <c r="Z146" s="10"/>
    </row>
    <row r="147" spans="1:26" ht="20.25" customHeight="1">
      <c r="A147" s="5" t="s">
        <v>108</v>
      </c>
      <c r="B147" s="5" t="s">
        <v>27</v>
      </c>
      <c r="C147" s="8">
        <v>1571211</v>
      </c>
      <c r="D147" s="9">
        <v>7097.4</v>
      </c>
      <c r="E147" s="8">
        <v>198442</v>
      </c>
      <c r="F147" s="9">
        <v>13584.46</v>
      </c>
      <c r="G147" s="8">
        <v>1571210</v>
      </c>
      <c r="H147" s="9">
        <v>7097.4</v>
      </c>
      <c r="I147" s="8">
        <v>198443</v>
      </c>
      <c r="J147" s="9">
        <v>13584.46</v>
      </c>
      <c r="K147" s="10"/>
      <c r="L147" s="11">
        <f t="shared" ref="L147:O147" si="428">SUM(C147+G147)</f>
        <v>3142421</v>
      </c>
      <c r="M147" s="12">
        <f t="shared" si="428"/>
        <v>14194.8</v>
      </c>
      <c r="N147" s="11">
        <f t="shared" si="428"/>
        <v>396885</v>
      </c>
      <c r="O147" s="12">
        <f t="shared" si="428"/>
        <v>27168.92</v>
      </c>
      <c r="P147" s="63">
        <f t="shared" si="248"/>
        <v>41363.72</v>
      </c>
      <c r="Q147" s="10">
        <v>3342137</v>
      </c>
      <c r="R147" s="10">
        <v>15338.02</v>
      </c>
      <c r="S147" s="16">
        <f t="shared" ref="S147:T147" si="429">Q147-L147</f>
        <v>199716</v>
      </c>
      <c r="T147" s="17">
        <f t="shared" si="429"/>
        <v>1143.2200000000012</v>
      </c>
      <c r="U147" s="10">
        <v>373348</v>
      </c>
      <c r="V147" s="10">
        <v>26160.02</v>
      </c>
      <c r="W147" s="16">
        <f t="shared" ref="W147:X147" si="430">U147-N147</f>
        <v>-23537</v>
      </c>
      <c r="X147" s="17">
        <f t="shared" si="430"/>
        <v>-1008.8999999999978</v>
      </c>
      <c r="Y147" s="17">
        <f t="shared" si="251"/>
        <v>134.32000000000335</v>
      </c>
      <c r="Z147" s="10"/>
    </row>
    <row r="148" spans="1:26" ht="20.25" customHeight="1">
      <c r="A148" s="5" t="s">
        <v>108</v>
      </c>
      <c r="B148" s="5" t="s">
        <v>34</v>
      </c>
      <c r="C148" s="8">
        <v>116540</v>
      </c>
      <c r="D148" s="9">
        <v>809.95</v>
      </c>
      <c r="E148" s="8">
        <v>59013</v>
      </c>
      <c r="F148" s="9">
        <v>4784.7700000000004</v>
      </c>
      <c r="G148" s="8">
        <v>116540</v>
      </c>
      <c r="H148" s="9">
        <v>809.95</v>
      </c>
      <c r="I148" s="8">
        <v>59013</v>
      </c>
      <c r="J148" s="9">
        <v>4784.7700000000004</v>
      </c>
      <c r="K148" s="10"/>
      <c r="L148" s="11">
        <f t="shared" ref="L148:O148" si="431">SUM(C148+G148)</f>
        <v>233080</v>
      </c>
      <c r="M148" s="12">
        <f t="shared" si="431"/>
        <v>1619.9</v>
      </c>
      <c r="N148" s="11">
        <f t="shared" si="431"/>
        <v>118026</v>
      </c>
      <c r="O148" s="12">
        <f t="shared" si="431"/>
        <v>9569.5400000000009</v>
      </c>
      <c r="P148" s="63">
        <f t="shared" si="248"/>
        <v>11189.44</v>
      </c>
      <c r="Q148" s="10">
        <v>263127</v>
      </c>
      <c r="R148" s="10">
        <v>1828.74</v>
      </c>
      <c r="S148" s="16">
        <f t="shared" ref="S148:T148" si="432">Q148-L148</f>
        <v>30047</v>
      </c>
      <c r="T148" s="17">
        <f t="shared" si="432"/>
        <v>208.83999999999992</v>
      </c>
      <c r="U148" s="10">
        <v>127814</v>
      </c>
      <c r="V148" s="10">
        <v>10363.19</v>
      </c>
      <c r="W148" s="16">
        <f t="shared" ref="W148:X148" si="433">U148-N148</f>
        <v>9788</v>
      </c>
      <c r="X148" s="17">
        <f t="shared" si="433"/>
        <v>793.64999999999964</v>
      </c>
      <c r="Y148" s="17">
        <f t="shared" si="251"/>
        <v>1002.4899999999996</v>
      </c>
      <c r="Z148" s="10"/>
    </row>
    <row r="149" spans="1:26" ht="20.25" customHeight="1">
      <c r="A149" s="5" t="s">
        <v>108</v>
      </c>
      <c r="B149" s="5" t="s">
        <v>35</v>
      </c>
      <c r="C149" s="8">
        <v>1454670</v>
      </c>
      <c r="D149" s="9">
        <v>6085.61</v>
      </c>
      <c r="E149" s="8">
        <v>139429</v>
      </c>
      <c r="F149" s="9">
        <v>7101.22</v>
      </c>
      <c r="G149" s="8">
        <v>1454670</v>
      </c>
      <c r="H149" s="9">
        <v>6085.61</v>
      </c>
      <c r="I149" s="8">
        <v>139429</v>
      </c>
      <c r="J149" s="9">
        <v>7101.22</v>
      </c>
      <c r="K149" s="10"/>
      <c r="L149" s="11">
        <f t="shared" ref="L149:O149" si="434">SUM(C149+G149)</f>
        <v>2909340</v>
      </c>
      <c r="M149" s="12">
        <f t="shared" si="434"/>
        <v>12171.22</v>
      </c>
      <c r="N149" s="11">
        <f t="shared" si="434"/>
        <v>278858</v>
      </c>
      <c r="O149" s="12">
        <f t="shared" si="434"/>
        <v>14202.44</v>
      </c>
      <c r="P149" s="63">
        <f t="shared" si="248"/>
        <v>26373.66</v>
      </c>
      <c r="Q149" s="10">
        <v>3079010</v>
      </c>
      <c r="R149" s="10">
        <v>12997.79</v>
      </c>
      <c r="S149" s="16">
        <f t="shared" ref="S149:T149" si="435">Q149-L149</f>
        <v>169670</v>
      </c>
      <c r="T149" s="17">
        <f t="shared" si="435"/>
        <v>826.57000000000153</v>
      </c>
      <c r="U149" s="10">
        <v>245534</v>
      </c>
      <c r="V149" s="10">
        <v>12549.66</v>
      </c>
      <c r="W149" s="16">
        <f t="shared" ref="W149:X149" si="436">U149-N149</f>
        <v>-33324</v>
      </c>
      <c r="X149" s="17">
        <f t="shared" si="436"/>
        <v>-1652.7800000000007</v>
      </c>
      <c r="Y149" s="17">
        <f t="shared" si="251"/>
        <v>-826.20999999999913</v>
      </c>
      <c r="Z149" s="10"/>
    </row>
    <row r="150" spans="1:26" ht="20.25" customHeight="1">
      <c r="A150" s="5" t="s">
        <v>140</v>
      </c>
      <c r="B150" s="5" t="s">
        <v>27</v>
      </c>
      <c r="C150" s="8">
        <v>1923932</v>
      </c>
      <c r="D150" s="9">
        <v>7397.42</v>
      </c>
      <c r="E150" s="8">
        <v>339133</v>
      </c>
      <c r="F150" s="9">
        <v>16949.509999999998</v>
      </c>
      <c r="G150" s="8">
        <v>1923932</v>
      </c>
      <c r="H150" s="9">
        <v>7397.42</v>
      </c>
      <c r="I150" s="8">
        <v>339133</v>
      </c>
      <c r="J150" s="9">
        <v>16949.509999999998</v>
      </c>
      <c r="K150" s="10"/>
      <c r="L150" s="11">
        <f t="shared" ref="L150:O150" si="437">SUM(C150+G150)</f>
        <v>3847864</v>
      </c>
      <c r="M150" s="12">
        <f t="shared" si="437"/>
        <v>14794.84</v>
      </c>
      <c r="N150" s="11">
        <f t="shared" si="437"/>
        <v>678266</v>
      </c>
      <c r="O150" s="12">
        <f t="shared" si="437"/>
        <v>33899.019999999997</v>
      </c>
      <c r="P150" s="63">
        <f t="shared" si="248"/>
        <v>48693.86</v>
      </c>
      <c r="Q150" s="10">
        <v>4221579</v>
      </c>
      <c r="R150" s="10">
        <v>15910.33</v>
      </c>
      <c r="S150" s="16">
        <f t="shared" ref="S150:T150" si="438">Q150-L150</f>
        <v>373715</v>
      </c>
      <c r="T150" s="17">
        <f t="shared" si="438"/>
        <v>1115.4899999999998</v>
      </c>
      <c r="U150" s="10">
        <v>825223</v>
      </c>
      <c r="V150" s="10">
        <v>40396.53</v>
      </c>
      <c r="W150" s="16">
        <f t="shared" ref="W150:X150" si="439">U150-N150</f>
        <v>146957</v>
      </c>
      <c r="X150" s="17">
        <f t="shared" si="439"/>
        <v>6497.510000000002</v>
      </c>
      <c r="Y150" s="17">
        <f t="shared" si="251"/>
        <v>7613.0000000000018</v>
      </c>
      <c r="Z150" s="10"/>
    </row>
    <row r="151" spans="1:26" ht="20.25" customHeight="1">
      <c r="A151" s="5" t="s">
        <v>140</v>
      </c>
      <c r="B151" s="5" t="s">
        <v>60</v>
      </c>
      <c r="C151" s="8">
        <v>1765359</v>
      </c>
      <c r="D151" s="9">
        <v>6392.3</v>
      </c>
      <c r="E151" s="8">
        <v>248350</v>
      </c>
      <c r="F151" s="9">
        <v>10319.790000000001</v>
      </c>
      <c r="G151" s="8">
        <v>1765359</v>
      </c>
      <c r="H151" s="9">
        <v>6392.3</v>
      </c>
      <c r="I151" s="8">
        <v>248350</v>
      </c>
      <c r="J151" s="9">
        <v>10319.790000000001</v>
      </c>
      <c r="K151" s="10"/>
      <c r="L151" s="11">
        <f t="shared" ref="L151:O151" si="440">SUM(C151+G151)</f>
        <v>3530718</v>
      </c>
      <c r="M151" s="12">
        <f t="shared" si="440"/>
        <v>12784.6</v>
      </c>
      <c r="N151" s="11">
        <f t="shared" si="440"/>
        <v>496700</v>
      </c>
      <c r="O151" s="12">
        <f t="shared" si="440"/>
        <v>20639.580000000002</v>
      </c>
      <c r="P151" s="63">
        <f t="shared" si="248"/>
        <v>33424.18</v>
      </c>
      <c r="Q151" s="10">
        <v>3977111</v>
      </c>
      <c r="R151" s="10">
        <v>14401.68</v>
      </c>
      <c r="S151" s="16">
        <f t="shared" ref="S151:T151" si="441">Q151-L151</f>
        <v>446393</v>
      </c>
      <c r="T151" s="17">
        <f t="shared" si="441"/>
        <v>1617.08</v>
      </c>
      <c r="U151" s="10">
        <v>627495</v>
      </c>
      <c r="V151" s="10">
        <v>26048.45</v>
      </c>
      <c r="W151" s="16">
        <f t="shared" ref="W151:X151" si="442">U151-N151</f>
        <v>130795</v>
      </c>
      <c r="X151" s="17">
        <f t="shared" si="442"/>
        <v>5408.869999999999</v>
      </c>
      <c r="Y151" s="17">
        <f t="shared" si="251"/>
        <v>7025.9499999999989</v>
      </c>
      <c r="Z151" s="10"/>
    </row>
    <row r="152" spans="1:26" ht="20.25" customHeight="1">
      <c r="A152" s="5" t="s">
        <v>140</v>
      </c>
      <c r="B152" s="5" t="s">
        <v>41</v>
      </c>
      <c r="C152" s="8">
        <v>158574</v>
      </c>
      <c r="D152" s="9">
        <v>853.18</v>
      </c>
      <c r="E152" s="8">
        <v>90785</v>
      </c>
      <c r="F152" s="9">
        <v>4827.01</v>
      </c>
      <c r="G152" s="8">
        <v>158574</v>
      </c>
      <c r="H152" s="9">
        <v>853.18</v>
      </c>
      <c r="I152" s="8">
        <v>90785</v>
      </c>
      <c r="J152" s="9">
        <v>4827.01</v>
      </c>
      <c r="K152" s="10"/>
      <c r="L152" s="11">
        <f t="shared" ref="L152:O152" si="443">SUM(C152+G152)</f>
        <v>317148</v>
      </c>
      <c r="M152" s="12">
        <f t="shared" si="443"/>
        <v>1706.36</v>
      </c>
      <c r="N152" s="11">
        <f t="shared" si="443"/>
        <v>181570</v>
      </c>
      <c r="O152" s="12">
        <f t="shared" si="443"/>
        <v>9654.02</v>
      </c>
      <c r="P152" s="63">
        <f t="shared" si="248"/>
        <v>11360.380000000001</v>
      </c>
      <c r="Q152" s="10">
        <v>245468</v>
      </c>
      <c r="R152" s="10">
        <v>1317.63</v>
      </c>
      <c r="S152" s="16">
        <f t="shared" ref="S152:T152" si="444">Q152-L152</f>
        <v>-71680</v>
      </c>
      <c r="T152" s="17">
        <f t="shared" si="444"/>
        <v>-388.72999999999979</v>
      </c>
      <c r="U152" s="10">
        <v>197728</v>
      </c>
      <c r="V152" s="10">
        <v>10375.59</v>
      </c>
      <c r="W152" s="16">
        <f t="shared" ref="W152:X152" si="445">U152-N152</f>
        <v>16158</v>
      </c>
      <c r="X152" s="17">
        <f t="shared" si="445"/>
        <v>721.56999999999971</v>
      </c>
      <c r="Y152" s="17">
        <f t="shared" si="251"/>
        <v>332.83999999999992</v>
      </c>
      <c r="Z152" s="10"/>
    </row>
    <row r="153" spans="1:26" ht="20.25" customHeight="1">
      <c r="A153" s="5" t="s">
        <v>159</v>
      </c>
      <c r="B153" s="5" t="s">
        <v>27</v>
      </c>
      <c r="C153" s="8">
        <v>2812832</v>
      </c>
      <c r="D153" s="9">
        <v>10251.31</v>
      </c>
      <c r="E153" s="8">
        <v>225747</v>
      </c>
      <c r="F153" s="9">
        <v>9101.9699999999993</v>
      </c>
      <c r="G153" s="8">
        <v>2812832</v>
      </c>
      <c r="H153" s="9">
        <v>10251.31</v>
      </c>
      <c r="I153" s="8">
        <v>225747</v>
      </c>
      <c r="J153" s="9">
        <v>9101.9699999999993</v>
      </c>
      <c r="K153" s="10"/>
      <c r="L153" s="11">
        <f t="shared" ref="L153:O153" si="446">SUM(C153+G153)</f>
        <v>5625664</v>
      </c>
      <c r="M153" s="12">
        <f t="shared" si="446"/>
        <v>20502.62</v>
      </c>
      <c r="N153" s="11">
        <f t="shared" si="446"/>
        <v>451494</v>
      </c>
      <c r="O153" s="12">
        <f t="shared" si="446"/>
        <v>18203.939999999999</v>
      </c>
      <c r="P153" s="63">
        <f t="shared" si="248"/>
        <v>38706.559999999998</v>
      </c>
      <c r="Q153" s="10">
        <v>5507214</v>
      </c>
      <c r="R153" s="10">
        <v>20097.29</v>
      </c>
      <c r="S153" s="16">
        <f t="shared" ref="S153:T153" si="447">Q153-L153</f>
        <v>-118450</v>
      </c>
      <c r="T153" s="17">
        <f t="shared" si="447"/>
        <v>-405.32999999999811</v>
      </c>
      <c r="U153" s="10">
        <v>517354</v>
      </c>
      <c r="V153" s="10">
        <v>21010.45</v>
      </c>
      <c r="W153" s="16">
        <f t="shared" ref="W153:X153" si="448">U153-N153</f>
        <v>65860</v>
      </c>
      <c r="X153" s="17">
        <f t="shared" si="448"/>
        <v>2806.510000000002</v>
      </c>
      <c r="Y153" s="17">
        <f t="shared" si="251"/>
        <v>2401.1800000000039</v>
      </c>
      <c r="Z153" s="10"/>
    </row>
    <row r="154" spans="1:26" ht="20.25" customHeight="1">
      <c r="A154" s="5" t="s">
        <v>159</v>
      </c>
      <c r="B154" s="5" t="s">
        <v>41</v>
      </c>
      <c r="C154" s="8">
        <v>2812832</v>
      </c>
      <c r="D154" s="9">
        <v>9620.57</v>
      </c>
      <c r="E154" s="8">
        <v>225747</v>
      </c>
      <c r="F154" s="9">
        <v>7960.27</v>
      </c>
      <c r="G154" s="8">
        <v>2812832</v>
      </c>
      <c r="H154" s="9">
        <v>9620.57</v>
      </c>
      <c r="I154" s="8">
        <v>225747</v>
      </c>
      <c r="J154" s="9">
        <v>7960.27</v>
      </c>
      <c r="K154" s="10"/>
      <c r="L154" s="11">
        <f t="shared" ref="L154:O154" si="449">SUM(C154+G154)</f>
        <v>5625664</v>
      </c>
      <c r="M154" s="12">
        <f t="shared" si="449"/>
        <v>19241.14</v>
      </c>
      <c r="N154" s="11">
        <f t="shared" si="449"/>
        <v>451494</v>
      </c>
      <c r="O154" s="12">
        <f t="shared" si="449"/>
        <v>15920.54</v>
      </c>
      <c r="P154" s="63">
        <f t="shared" si="248"/>
        <v>35161.68</v>
      </c>
      <c r="Q154" s="10">
        <v>5507214</v>
      </c>
      <c r="R154" s="10">
        <v>18869.36</v>
      </c>
      <c r="S154" s="16">
        <f t="shared" ref="S154:T154" si="450">Q154-L154</f>
        <v>-118450</v>
      </c>
      <c r="T154" s="17">
        <f t="shared" si="450"/>
        <v>-371.77999999999884</v>
      </c>
      <c r="U154" s="10">
        <v>517354</v>
      </c>
      <c r="V154" s="10">
        <v>18356.12</v>
      </c>
      <c r="W154" s="16">
        <f t="shared" ref="W154:X154" si="451">U154-N154</f>
        <v>65860</v>
      </c>
      <c r="X154" s="17">
        <f t="shared" si="451"/>
        <v>2435.5799999999981</v>
      </c>
      <c r="Y154" s="17">
        <f t="shared" si="251"/>
        <v>2063.7999999999993</v>
      </c>
      <c r="Z154" s="10"/>
    </row>
    <row r="155" spans="1:26" ht="20.25" customHeight="1">
      <c r="A155" s="5" t="s">
        <v>123</v>
      </c>
      <c r="B155" s="5" t="s">
        <v>27</v>
      </c>
      <c r="C155" s="8">
        <v>1002637</v>
      </c>
      <c r="D155" s="9">
        <v>4485.7299999999996</v>
      </c>
      <c r="E155" s="8">
        <v>195961</v>
      </c>
      <c r="F155" s="9">
        <v>10675.74</v>
      </c>
      <c r="G155" s="8">
        <v>1002637</v>
      </c>
      <c r="H155" s="9">
        <v>4485.7299999999996</v>
      </c>
      <c r="I155" s="8">
        <v>195961</v>
      </c>
      <c r="J155" s="9">
        <v>10675.74</v>
      </c>
      <c r="K155" s="10"/>
      <c r="L155" s="11">
        <f t="shared" ref="L155:O155" si="452">SUM(C155+G155)</f>
        <v>2005274</v>
      </c>
      <c r="M155" s="12">
        <f t="shared" si="452"/>
        <v>8971.4599999999991</v>
      </c>
      <c r="N155" s="11">
        <f t="shared" si="452"/>
        <v>391922</v>
      </c>
      <c r="O155" s="12">
        <f t="shared" si="452"/>
        <v>21351.48</v>
      </c>
      <c r="P155" s="63">
        <f t="shared" si="248"/>
        <v>30322.94</v>
      </c>
      <c r="Q155" s="10">
        <v>2322609</v>
      </c>
      <c r="R155" s="10">
        <v>10472.02</v>
      </c>
      <c r="S155" s="16">
        <f t="shared" ref="S155:T155" si="453">Q155-L155</f>
        <v>317335</v>
      </c>
      <c r="T155" s="17">
        <f t="shared" si="453"/>
        <v>1500.5600000000013</v>
      </c>
      <c r="U155" s="10">
        <v>458418</v>
      </c>
      <c r="V155" s="10">
        <v>27359.279999999999</v>
      </c>
      <c r="W155" s="16">
        <f t="shared" ref="W155:X155" si="454">U155-N155</f>
        <v>66496</v>
      </c>
      <c r="X155" s="17">
        <f t="shared" si="454"/>
        <v>6007.7999999999993</v>
      </c>
      <c r="Y155" s="17">
        <f t="shared" si="251"/>
        <v>7508.3600000000006</v>
      </c>
      <c r="Z155" s="10"/>
    </row>
    <row r="156" spans="1:26" ht="20.25" customHeight="1">
      <c r="A156" s="5" t="s">
        <v>123</v>
      </c>
      <c r="B156" s="5" t="s">
        <v>41</v>
      </c>
      <c r="C156" s="8">
        <v>1002637</v>
      </c>
      <c r="D156" s="9">
        <v>4361.07</v>
      </c>
      <c r="E156" s="8">
        <v>195961</v>
      </c>
      <c r="F156" s="9">
        <v>9302.24</v>
      </c>
      <c r="G156" s="8">
        <v>1002637</v>
      </c>
      <c r="H156" s="9">
        <v>4361.07</v>
      </c>
      <c r="I156" s="8">
        <v>195961</v>
      </c>
      <c r="J156" s="9">
        <v>9302.24</v>
      </c>
      <c r="K156" s="10"/>
      <c r="L156" s="11">
        <f t="shared" ref="L156:O156" si="455">SUM(C156+G156)</f>
        <v>2005274</v>
      </c>
      <c r="M156" s="12">
        <f t="shared" si="455"/>
        <v>8722.14</v>
      </c>
      <c r="N156" s="11">
        <f t="shared" si="455"/>
        <v>391922</v>
      </c>
      <c r="O156" s="12">
        <f t="shared" si="455"/>
        <v>18604.48</v>
      </c>
      <c r="P156" s="63">
        <f t="shared" si="248"/>
        <v>27326.62</v>
      </c>
      <c r="Q156" s="10">
        <v>2322609</v>
      </c>
      <c r="R156" s="10">
        <v>10174.040000000001</v>
      </c>
      <c r="S156" s="16">
        <f t="shared" ref="S156:T156" si="456">Q156-L156</f>
        <v>317335</v>
      </c>
      <c r="T156" s="17">
        <f t="shared" si="456"/>
        <v>1451.9000000000015</v>
      </c>
      <c r="U156" s="10">
        <v>458418</v>
      </c>
      <c r="V156" s="10">
        <v>23625.65</v>
      </c>
      <c r="W156" s="16">
        <f t="shared" ref="W156:X156" si="457">U156-N156</f>
        <v>66496</v>
      </c>
      <c r="X156" s="17">
        <f t="shared" si="457"/>
        <v>5021.1700000000019</v>
      </c>
      <c r="Y156" s="17">
        <f t="shared" si="251"/>
        <v>6473.0700000000033</v>
      </c>
      <c r="Z156" s="10"/>
    </row>
    <row r="157" spans="1:26" ht="20.25" customHeight="1">
      <c r="A157" s="5" t="s">
        <v>141</v>
      </c>
      <c r="B157" s="5" t="s">
        <v>27</v>
      </c>
      <c r="C157" s="8">
        <v>2805650</v>
      </c>
      <c r="D157" s="9">
        <v>12189.46</v>
      </c>
      <c r="E157" s="8">
        <v>248797</v>
      </c>
      <c r="F157" s="9">
        <v>12943.93</v>
      </c>
      <c r="G157" s="8">
        <v>2805650</v>
      </c>
      <c r="H157" s="9">
        <v>12189.46</v>
      </c>
      <c r="I157" s="8">
        <v>248797</v>
      </c>
      <c r="J157" s="9">
        <v>12943.93</v>
      </c>
      <c r="K157" s="10"/>
      <c r="L157" s="11">
        <f t="shared" ref="L157:O157" si="458">SUM(C157+G157)</f>
        <v>5611300</v>
      </c>
      <c r="M157" s="12">
        <f t="shared" si="458"/>
        <v>24378.92</v>
      </c>
      <c r="N157" s="11">
        <f t="shared" si="458"/>
        <v>497594</v>
      </c>
      <c r="O157" s="12">
        <f t="shared" si="458"/>
        <v>25887.86</v>
      </c>
      <c r="P157" s="63">
        <f t="shared" si="248"/>
        <v>50266.78</v>
      </c>
      <c r="Q157" s="10">
        <v>5635801</v>
      </c>
      <c r="R157" s="10">
        <v>24730.57</v>
      </c>
      <c r="S157" s="16">
        <f t="shared" ref="S157:T157" si="459">Q157-L157</f>
        <v>24501</v>
      </c>
      <c r="T157" s="17">
        <f t="shared" si="459"/>
        <v>351.65000000000146</v>
      </c>
      <c r="U157" s="10">
        <v>582009</v>
      </c>
      <c r="V157" s="10">
        <v>31073.94</v>
      </c>
      <c r="W157" s="16">
        <f t="shared" ref="W157:X157" si="460">U157-N157</f>
        <v>84415</v>
      </c>
      <c r="X157" s="17">
        <f t="shared" si="460"/>
        <v>5186.0799999999981</v>
      </c>
      <c r="Y157" s="17">
        <f t="shared" si="251"/>
        <v>5537.73</v>
      </c>
      <c r="Z157" s="10"/>
    </row>
    <row r="158" spans="1:26" ht="20.25" customHeight="1">
      <c r="A158" s="5" t="s">
        <v>141</v>
      </c>
      <c r="B158" s="5" t="s">
        <v>60</v>
      </c>
      <c r="C158" s="8">
        <v>2805650</v>
      </c>
      <c r="D158" s="9">
        <v>11573.19</v>
      </c>
      <c r="E158" s="8">
        <v>248797</v>
      </c>
      <c r="F158" s="9">
        <v>11557.07</v>
      </c>
      <c r="G158" s="8">
        <v>2805650</v>
      </c>
      <c r="H158" s="9">
        <v>11573.19</v>
      </c>
      <c r="I158" s="8">
        <v>248797</v>
      </c>
      <c r="J158" s="9">
        <v>11557.07</v>
      </c>
      <c r="K158" s="10"/>
      <c r="L158" s="11">
        <f t="shared" ref="L158:O158" si="461">SUM(C158+G158)</f>
        <v>5611300</v>
      </c>
      <c r="M158" s="12">
        <f t="shared" si="461"/>
        <v>23146.38</v>
      </c>
      <c r="N158" s="11">
        <f t="shared" si="461"/>
        <v>497594</v>
      </c>
      <c r="O158" s="12">
        <f t="shared" si="461"/>
        <v>23114.14</v>
      </c>
      <c r="P158" s="63">
        <f t="shared" si="248"/>
        <v>46260.520000000004</v>
      </c>
      <c r="Q158" s="10">
        <v>5635801</v>
      </c>
      <c r="R158" s="10">
        <v>23508.47</v>
      </c>
      <c r="S158" s="16">
        <f t="shared" ref="S158:T158" si="462">Q158-L158</f>
        <v>24501</v>
      </c>
      <c r="T158" s="17">
        <f t="shared" si="462"/>
        <v>362.09000000000015</v>
      </c>
      <c r="U158" s="10">
        <v>582009</v>
      </c>
      <c r="V158" s="10">
        <v>27590.86</v>
      </c>
      <c r="W158" s="16">
        <f t="shared" ref="W158:X158" si="463">U158-N158</f>
        <v>84415</v>
      </c>
      <c r="X158" s="17">
        <f t="shared" si="463"/>
        <v>4476.7200000000012</v>
      </c>
      <c r="Y158" s="17">
        <f t="shared" si="251"/>
        <v>4838.8100000000013</v>
      </c>
      <c r="Z158" s="10"/>
    </row>
    <row r="159" spans="1:26" ht="20.25" customHeight="1">
      <c r="A159" s="5" t="s">
        <v>129</v>
      </c>
      <c r="B159" s="5" t="s">
        <v>27</v>
      </c>
      <c r="C159" s="8">
        <v>1590856</v>
      </c>
      <c r="D159" s="9">
        <v>5313.87</v>
      </c>
      <c r="E159" s="8">
        <v>86021</v>
      </c>
      <c r="F159" s="9">
        <v>5185.8</v>
      </c>
      <c r="G159" s="8">
        <v>1590856</v>
      </c>
      <c r="H159" s="9">
        <v>5313.87</v>
      </c>
      <c r="I159" s="8">
        <v>86021</v>
      </c>
      <c r="J159" s="9">
        <v>5185.8</v>
      </c>
      <c r="K159" s="10"/>
      <c r="L159" s="11">
        <f t="shared" ref="L159:O159" si="464">SUM(C159+G159)</f>
        <v>3181712</v>
      </c>
      <c r="M159" s="12">
        <f t="shared" si="464"/>
        <v>10627.74</v>
      </c>
      <c r="N159" s="11">
        <f t="shared" si="464"/>
        <v>172042</v>
      </c>
      <c r="O159" s="12">
        <f t="shared" si="464"/>
        <v>10371.6</v>
      </c>
      <c r="P159" s="63">
        <f t="shared" si="248"/>
        <v>20999.34</v>
      </c>
      <c r="Q159" s="10">
        <v>3410898</v>
      </c>
      <c r="R159" s="10">
        <v>11422.57</v>
      </c>
      <c r="S159" s="16">
        <f t="shared" ref="S159:T159" si="465">Q159-L159</f>
        <v>229186</v>
      </c>
      <c r="T159" s="17">
        <f t="shared" si="465"/>
        <v>794.82999999999993</v>
      </c>
      <c r="U159" s="10">
        <v>221531</v>
      </c>
      <c r="V159" s="10">
        <v>12585.98</v>
      </c>
      <c r="W159" s="16">
        <f t="shared" ref="W159:X159" si="466">U159-N159</f>
        <v>49489</v>
      </c>
      <c r="X159" s="17">
        <f t="shared" si="466"/>
        <v>2214.3799999999992</v>
      </c>
      <c r="Y159" s="17">
        <f t="shared" si="251"/>
        <v>3009.2099999999991</v>
      </c>
      <c r="Z159" s="10"/>
    </row>
    <row r="160" spans="1:26" ht="20.25" customHeight="1">
      <c r="A160" s="5" t="s">
        <v>129</v>
      </c>
      <c r="B160" s="5" t="s">
        <v>41</v>
      </c>
      <c r="C160" s="8">
        <v>1590856</v>
      </c>
      <c r="D160" s="9">
        <v>5136.99</v>
      </c>
      <c r="E160" s="8">
        <v>86021</v>
      </c>
      <c r="F160" s="9">
        <v>4388.13</v>
      </c>
      <c r="G160" s="8">
        <v>1590856</v>
      </c>
      <c r="H160" s="9">
        <v>5136.99</v>
      </c>
      <c r="I160" s="8">
        <v>86021</v>
      </c>
      <c r="J160" s="9">
        <v>4388.13</v>
      </c>
      <c r="K160" s="10"/>
      <c r="L160" s="11">
        <f t="shared" ref="L160:O160" si="467">SUM(C160+G160)</f>
        <v>3181712</v>
      </c>
      <c r="M160" s="12">
        <f t="shared" si="467"/>
        <v>10273.98</v>
      </c>
      <c r="N160" s="11">
        <f t="shared" si="467"/>
        <v>172042</v>
      </c>
      <c r="O160" s="12">
        <f t="shared" si="467"/>
        <v>8776.26</v>
      </c>
      <c r="P160" s="63">
        <f t="shared" si="248"/>
        <v>19050.239999999998</v>
      </c>
      <c r="Q160" s="10">
        <v>3410898</v>
      </c>
      <c r="R160" s="10">
        <v>11038.06</v>
      </c>
      <c r="S160" s="16">
        <f t="shared" ref="S160:T160" si="468">Q160-L160</f>
        <v>229186</v>
      </c>
      <c r="T160" s="17">
        <f t="shared" si="468"/>
        <v>764.07999999999993</v>
      </c>
      <c r="U160" s="10">
        <v>221531</v>
      </c>
      <c r="V160" s="10">
        <v>10778.98</v>
      </c>
      <c r="W160" s="16">
        <f t="shared" ref="W160:X160" si="469">U160-N160</f>
        <v>49489</v>
      </c>
      <c r="X160" s="17">
        <f t="shared" si="469"/>
        <v>2002.7199999999993</v>
      </c>
      <c r="Y160" s="17">
        <f t="shared" si="251"/>
        <v>2766.7999999999993</v>
      </c>
      <c r="Z160" s="10"/>
    </row>
    <row r="161" spans="1:26" ht="20.25" customHeight="1">
      <c r="A161" s="5" t="s">
        <v>197</v>
      </c>
      <c r="B161" s="5" t="s">
        <v>27</v>
      </c>
      <c r="C161" s="8">
        <v>1718313</v>
      </c>
      <c r="D161" s="9">
        <v>6921.83</v>
      </c>
      <c r="E161" s="8">
        <v>164571</v>
      </c>
      <c r="F161" s="9">
        <v>9073.08</v>
      </c>
      <c r="G161" s="8">
        <v>1718310</v>
      </c>
      <c r="H161" s="9">
        <v>6921.83</v>
      </c>
      <c r="I161" s="8">
        <v>164570</v>
      </c>
      <c r="J161" s="9">
        <v>9073.08</v>
      </c>
      <c r="K161" s="10"/>
      <c r="L161" s="11">
        <f t="shared" ref="L161:O161" si="470">SUM(C161+G161)</f>
        <v>3436623</v>
      </c>
      <c r="M161" s="12">
        <f t="shared" si="470"/>
        <v>13843.66</v>
      </c>
      <c r="N161" s="11">
        <f t="shared" si="470"/>
        <v>329141</v>
      </c>
      <c r="O161" s="12">
        <f t="shared" si="470"/>
        <v>18146.16</v>
      </c>
      <c r="P161" s="63">
        <f t="shared" si="248"/>
        <v>31989.82</v>
      </c>
      <c r="Q161" s="10">
        <v>3097742</v>
      </c>
      <c r="R161" s="10">
        <v>12096.22</v>
      </c>
      <c r="S161" s="16">
        <f t="shared" ref="S161:T161" si="471">Q161-L161</f>
        <v>-338881</v>
      </c>
      <c r="T161" s="17">
        <f t="shared" si="471"/>
        <v>-1747.4400000000005</v>
      </c>
      <c r="U161" s="10">
        <v>446359</v>
      </c>
      <c r="V161" s="10">
        <v>23263.73</v>
      </c>
      <c r="W161" s="16">
        <f t="shared" ref="W161:X161" si="472">U161-N161</f>
        <v>117218</v>
      </c>
      <c r="X161" s="17">
        <f t="shared" si="472"/>
        <v>5117.57</v>
      </c>
      <c r="Y161" s="17">
        <f t="shared" si="251"/>
        <v>3370.1299999999992</v>
      </c>
      <c r="Z161" s="10"/>
    </row>
    <row r="162" spans="1:26" ht="20.25" customHeight="1">
      <c r="A162" s="5" t="s">
        <v>197</v>
      </c>
      <c r="B162" s="5" t="s">
        <v>41</v>
      </c>
      <c r="C162" s="8">
        <v>1718310</v>
      </c>
      <c r="D162" s="9">
        <v>6539.92</v>
      </c>
      <c r="E162" s="8">
        <v>164570</v>
      </c>
      <c r="F162" s="9">
        <v>7911.25</v>
      </c>
      <c r="G162" s="8">
        <v>1718310</v>
      </c>
      <c r="H162" s="9">
        <v>6539.92</v>
      </c>
      <c r="I162" s="8">
        <v>164570</v>
      </c>
      <c r="J162" s="9">
        <v>7911.25</v>
      </c>
      <c r="K162" s="10"/>
      <c r="L162" s="11">
        <f t="shared" ref="L162:O162" si="473">SUM(C162+G162)</f>
        <v>3436620</v>
      </c>
      <c r="M162" s="12">
        <f t="shared" si="473"/>
        <v>13079.84</v>
      </c>
      <c r="N162" s="11">
        <f t="shared" si="473"/>
        <v>329140</v>
      </c>
      <c r="O162" s="12">
        <f t="shared" si="473"/>
        <v>15822.5</v>
      </c>
      <c r="P162" s="63">
        <f t="shared" si="248"/>
        <v>28902.34</v>
      </c>
      <c r="Q162" s="10">
        <v>3097742</v>
      </c>
      <c r="R162" s="10">
        <v>11523.59</v>
      </c>
      <c r="S162" s="16">
        <f t="shared" ref="S162:T162" si="474">Q162-L162</f>
        <v>-338878</v>
      </c>
      <c r="T162" s="17">
        <f t="shared" si="474"/>
        <v>-1556.25</v>
      </c>
      <c r="U162" s="10">
        <v>446359</v>
      </c>
      <c r="V162" s="10">
        <v>20554.439999999999</v>
      </c>
      <c r="W162" s="16">
        <f t="shared" ref="W162:X162" si="475">U162-N162</f>
        <v>117219</v>
      </c>
      <c r="X162" s="17">
        <f t="shared" si="475"/>
        <v>4731.9399999999987</v>
      </c>
      <c r="Y162" s="17">
        <f t="shared" si="251"/>
        <v>3175.6899999999987</v>
      </c>
      <c r="Z162" s="10"/>
    </row>
    <row r="163" spans="1:26" ht="20.25" customHeight="1">
      <c r="A163" s="5" t="s">
        <v>112</v>
      </c>
      <c r="B163" s="5" t="s">
        <v>27</v>
      </c>
      <c r="C163" s="8">
        <v>11110</v>
      </c>
      <c r="D163" s="9">
        <v>44.33</v>
      </c>
      <c r="E163" s="28">
        <v>0</v>
      </c>
      <c r="F163" s="9">
        <v>0</v>
      </c>
      <c r="G163" s="8">
        <v>11110</v>
      </c>
      <c r="H163" s="9">
        <v>44.33</v>
      </c>
      <c r="I163" s="8">
        <v>0</v>
      </c>
      <c r="J163" s="9">
        <v>0</v>
      </c>
      <c r="K163" s="10"/>
      <c r="L163" s="11">
        <f t="shared" ref="L163:O163" si="476">SUM(C163+G163)</f>
        <v>22220</v>
      </c>
      <c r="M163" s="12">
        <f t="shared" si="476"/>
        <v>88.66</v>
      </c>
      <c r="N163" s="11">
        <f t="shared" si="476"/>
        <v>0</v>
      </c>
      <c r="O163" s="12">
        <f t="shared" si="476"/>
        <v>0</v>
      </c>
      <c r="P163" s="63">
        <f t="shared" si="248"/>
        <v>88.66</v>
      </c>
      <c r="Q163" s="10">
        <v>22169</v>
      </c>
      <c r="R163" s="10">
        <v>88.45</v>
      </c>
      <c r="S163" s="16">
        <f t="shared" ref="S163:T163" si="477">Q163-L163</f>
        <v>-51</v>
      </c>
      <c r="T163" s="17">
        <f t="shared" si="477"/>
        <v>-0.20999999999999375</v>
      </c>
      <c r="U163" s="10">
        <v>0</v>
      </c>
      <c r="V163" s="10">
        <v>0</v>
      </c>
      <c r="W163" s="16">
        <f t="shared" ref="W163:X163" si="478">U163-N163</f>
        <v>0</v>
      </c>
      <c r="X163" s="17">
        <f t="shared" si="478"/>
        <v>0</v>
      </c>
      <c r="Y163" s="17">
        <f t="shared" si="251"/>
        <v>-0.20999999999999375</v>
      </c>
      <c r="Z163" s="10"/>
    </row>
    <row r="164" spans="1:26" ht="20.25" customHeight="1">
      <c r="A164" s="5" t="s">
        <v>112</v>
      </c>
      <c r="B164" s="5" t="s">
        <v>35</v>
      </c>
      <c r="C164" s="8">
        <v>11110</v>
      </c>
      <c r="D164" s="9">
        <v>44.33</v>
      </c>
      <c r="E164" s="28">
        <v>0</v>
      </c>
      <c r="F164" s="9">
        <v>0</v>
      </c>
      <c r="G164" s="28">
        <v>11110</v>
      </c>
      <c r="H164" s="9">
        <v>44.33</v>
      </c>
      <c r="I164" s="28">
        <v>0</v>
      </c>
      <c r="J164" s="9">
        <v>0</v>
      </c>
      <c r="K164" s="10"/>
      <c r="L164" s="11">
        <f t="shared" ref="L164:O164" si="479">SUM(C164+G164)</f>
        <v>22220</v>
      </c>
      <c r="M164" s="12">
        <f t="shared" si="479"/>
        <v>88.66</v>
      </c>
      <c r="N164" s="11">
        <f t="shared" si="479"/>
        <v>0</v>
      </c>
      <c r="O164" s="12">
        <f t="shared" si="479"/>
        <v>0</v>
      </c>
      <c r="P164" s="63">
        <f t="shared" si="248"/>
        <v>88.66</v>
      </c>
      <c r="Q164" s="10">
        <v>22169</v>
      </c>
      <c r="R164" s="10">
        <v>88.45</v>
      </c>
      <c r="S164" s="16">
        <f t="shared" ref="S164:T164" si="480">Q164-L164</f>
        <v>-51</v>
      </c>
      <c r="T164" s="17">
        <f t="shared" si="480"/>
        <v>-0.20999999999999375</v>
      </c>
      <c r="U164" s="10">
        <v>0</v>
      </c>
      <c r="V164" s="10">
        <v>0</v>
      </c>
      <c r="W164" s="16">
        <f t="shared" ref="W164:X164" si="481">U164-N164</f>
        <v>0</v>
      </c>
      <c r="X164" s="17">
        <f t="shared" si="481"/>
        <v>0</v>
      </c>
      <c r="Y164" s="17">
        <f t="shared" si="251"/>
        <v>-0.20999999999999375</v>
      </c>
      <c r="Z164" s="10"/>
    </row>
    <row r="165" spans="1:26" ht="20.25" customHeight="1">
      <c r="A165" s="10" t="s">
        <v>212</v>
      </c>
      <c r="B165" s="10" t="s">
        <v>27</v>
      </c>
      <c r="C165" s="28">
        <v>133254</v>
      </c>
      <c r="D165" s="30">
        <v>575.41</v>
      </c>
      <c r="E165" s="28">
        <v>31461</v>
      </c>
      <c r="F165" s="30">
        <v>1289.5899999999999</v>
      </c>
      <c r="G165" s="28">
        <v>133254</v>
      </c>
      <c r="H165" s="30">
        <v>575.41</v>
      </c>
      <c r="I165" s="28">
        <v>31461</v>
      </c>
      <c r="J165" s="30">
        <v>1289.5899999999999</v>
      </c>
      <c r="K165" s="10"/>
      <c r="L165" s="11">
        <f t="shared" ref="L165:O165" si="482">SUM(C165+G165)</f>
        <v>266508</v>
      </c>
      <c r="M165" s="12">
        <f t="shared" si="482"/>
        <v>1150.82</v>
      </c>
      <c r="N165" s="11">
        <f t="shared" si="482"/>
        <v>62922</v>
      </c>
      <c r="O165" s="12">
        <f t="shared" si="482"/>
        <v>2579.1799999999998</v>
      </c>
      <c r="P165" s="63">
        <f t="shared" si="248"/>
        <v>3730</v>
      </c>
      <c r="Q165" s="10">
        <v>236775</v>
      </c>
      <c r="R165" s="10">
        <v>1028.4000000000001</v>
      </c>
      <c r="S165" s="16">
        <f t="shared" ref="S165:T165" si="483">Q165-L165</f>
        <v>-29733</v>
      </c>
      <c r="T165" s="17">
        <f t="shared" si="483"/>
        <v>-122.41999999999985</v>
      </c>
      <c r="U165" s="10">
        <v>79546</v>
      </c>
      <c r="V165" s="10">
        <v>3260.59</v>
      </c>
      <c r="W165" s="16">
        <f t="shared" ref="W165:X165" si="484">U165-N165</f>
        <v>16624</v>
      </c>
      <c r="X165" s="17">
        <f t="shared" si="484"/>
        <v>681.41000000000031</v>
      </c>
      <c r="Y165" s="17">
        <f t="shared" si="251"/>
        <v>558.99000000000046</v>
      </c>
      <c r="Z165" s="10"/>
    </row>
    <row r="166" spans="1:26" ht="20.25" customHeight="1">
      <c r="A166" s="10" t="s">
        <v>212</v>
      </c>
      <c r="B166" s="10" t="s">
        <v>30</v>
      </c>
      <c r="C166" s="28">
        <v>133254</v>
      </c>
      <c r="D166" s="30">
        <v>575.4</v>
      </c>
      <c r="E166" s="8">
        <v>31461</v>
      </c>
      <c r="F166" s="30">
        <v>1161.8499999999999</v>
      </c>
      <c r="G166" s="8">
        <v>133254</v>
      </c>
      <c r="H166" s="30">
        <v>575.4</v>
      </c>
      <c r="I166" s="8">
        <v>31461</v>
      </c>
      <c r="J166" s="30">
        <v>1161.8499999999999</v>
      </c>
      <c r="K166" s="10"/>
      <c r="L166" s="11">
        <f t="shared" ref="L166:O166" si="485">SUM(C166+G166)</f>
        <v>266508</v>
      </c>
      <c r="M166" s="12">
        <f t="shared" si="485"/>
        <v>1150.8</v>
      </c>
      <c r="N166" s="11">
        <f t="shared" si="485"/>
        <v>62922</v>
      </c>
      <c r="O166" s="12">
        <f t="shared" si="485"/>
        <v>2323.6999999999998</v>
      </c>
      <c r="P166" s="63">
        <f t="shared" si="248"/>
        <v>3474.5</v>
      </c>
      <c r="Q166" s="10">
        <v>236775</v>
      </c>
      <c r="R166" s="10">
        <v>1027.75</v>
      </c>
      <c r="S166" s="16">
        <f t="shared" ref="S166:T166" si="486">Q166-L166</f>
        <v>-29733</v>
      </c>
      <c r="T166" s="17">
        <f t="shared" si="486"/>
        <v>-123.04999999999995</v>
      </c>
      <c r="U166" s="10">
        <v>79546</v>
      </c>
      <c r="V166" s="10">
        <v>2937.63</v>
      </c>
      <c r="W166" s="16">
        <f t="shared" ref="W166:X166" si="487">U166-N166</f>
        <v>16624</v>
      </c>
      <c r="X166" s="17">
        <f t="shared" si="487"/>
        <v>613.93000000000029</v>
      </c>
      <c r="Y166" s="17">
        <f t="shared" si="251"/>
        <v>490.88000000000034</v>
      </c>
      <c r="Z166" s="10"/>
    </row>
    <row r="167" spans="1:26" ht="20.2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38"/>
      <c r="M167" s="38"/>
      <c r="N167" s="38"/>
      <c r="O167" s="38"/>
      <c r="P167" s="10"/>
      <c r="Q167" s="10"/>
      <c r="R167" s="10"/>
      <c r="S167" s="16">
        <f>SUM(S2:S166)</f>
        <v>-14741991</v>
      </c>
      <c r="T167" s="16">
        <f>SUM(S2:S166)</f>
        <v>-14741991</v>
      </c>
      <c r="U167" s="10"/>
      <c r="V167" s="10"/>
      <c r="W167" s="16">
        <f>SUM(W2:W166)</f>
        <v>4322932</v>
      </c>
      <c r="X167" s="16">
        <f t="shared" ref="X167:Y167" si="488">SUM(W2:W166)</f>
        <v>4322932</v>
      </c>
      <c r="Y167" s="16">
        <f t="shared" si="488"/>
        <v>229304.90000000002</v>
      </c>
      <c r="Z167" s="10"/>
    </row>
    <row r="168" spans="1:26" ht="20.2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38"/>
      <c r="M168" s="38"/>
      <c r="N168" s="38"/>
      <c r="O168" s="38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0.2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38"/>
      <c r="M169" s="38"/>
      <c r="N169" s="38"/>
      <c r="O169" s="38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0.2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38"/>
      <c r="M170" s="38"/>
      <c r="N170" s="38"/>
      <c r="O170" s="38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0.2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38"/>
      <c r="M171" s="38"/>
      <c r="N171" s="38"/>
      <c r="O171" s="38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0.2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38"/>
      <c r="M172" s="38"/>
      <c r="N172" s="38"/>
      <c r="O172" s="38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0.2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38"/>
      <c r="M173" s="38"/>
      <c r="N173" s="38"/>
      <c r="O173" s="38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0.2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38"/>
      <c r="M174" s="38"/>
      <c r="N174" s="38"/>
      <c r="O174" s="38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0.2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38"/>
      <c r="M175" s="38"/>
      <c r="N175" s="38"/>
      <c r="O175" s="38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0.2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38"/>
      <c r="M176" s="38"/>
      <c r="N176" s="38"/>
      <c r="O176" s="38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0.2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38"/>
      <c r="M177" s="38"/>
      <c r="N177" s="38"/>
      <c r="O177" s="38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0.2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38"/>
      <c r="M178" s="38"/>
      <c r="N178" s="38"/>
      <c r="O178" s="38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0.2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38"/>
      <c r="M179" s="38"/>
      <c r="N179" s="38"/>
      <c r="O179" s="38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0.2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38"/>
      <c r="M180" s="38"/>
      <c r="N180" s="38"/>
      <c r="O180" s="38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0.2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38"/>
      <c r="M181" s="38"/>
      <c r="N181" s="38"/>
      <c r="O181" s="38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0.2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38"/>
      <c r="M182" s="38"/>
      <c r="N182" s="38"/>
      <c r="O182" s="38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0.2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38"/>
      <c r="M183" s="38"/>
      <c r="N183" s="38"/>
      <c r="O183" s="38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0.2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38"/>
      <c r="M184" s="38"/>
      <c r="N184" s="38"/>
      <c r="O184" s="38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0.2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38"/>
      <c r="M185" s="38"/>
      <c r="N185" s="38"/>
      <c r="O185" s="38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0.2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38"/>
      <c r="M186" s="38"/>
      <c r="N186" s="38"/>
      <c r="O186" s="38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0.2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38"/>
      <c r="M187" s="38"/>
      <c r="N187" s="38"/>
      <c r="O187" s="38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0.2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38"/>
      <c r="M188" s="38"/>
      <c r="N188" s="38"/>
      <c r="O188" s="38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0.2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38"/>
      <c r="M189" s="38"/>
      <c r="N189" s="38"/>
      <c r="O189" s="38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0.2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38"/>
      <c r="M190" s="38"/>
      <c r="N190" s="38"/>
      <c r="O190" s="38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0.2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38"/>
      <c r="M191" s="38"/>
      <c r="N191" s="38"/>
      <c r="O191" s="38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0.2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38"/>
      <c r="M192" s="38"/>
      <c r="N192" s="38"/>
      <c r="O192" s="38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0.2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38"/>
      <c r="M193" s="38"/>
      <c r="N193" s="38"/>
      <c r="O193" s="38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0.2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38"/>
      <c r="M194" s="38"/>
      <c r="N194" s="38"/>
      <c r="O194" s="38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0.2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38"/>
      <c r="M195" s="38"/>
      <c r="N195" s="38"/>
      <c r="O195" s="38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0.2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38"/>
      <c r="M196" s="38"/>
      <c r="N196" s="38"/>
      <c r="O196" s="38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0.2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38"/>
      <c r="M197" s="38"/>
      <c r="N197" s="38"/>
      <c r="O197" s="38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0.2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38"/>
      <c r="M198" s="38"/>
      <c r="N198" s="38"/>
      <c r="O198" s="38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0.2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38"/>
      <c r="M199" s="38"/>
      <c r="N199" s="38"/>
      <c r="O199" s="38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0.2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38"/>
      <c r="M200" s="38"/>
      <c r="N200" s="38"/>
      <c r="O200" s="38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0.2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38"/>
      <c r="M201" s="38"/>
      <c r="N201" s="38"/>
      <c r="O201" s="38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0.2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38"/>
      <c r="M202" s="38"/>
      <c r="N202" s="38"/>
      <c r="O202" s="38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0.2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38"/>
      <c r="M203" s="38"/>
      <c r="N203" s="38"/>
      <c r="O203" s="38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0.2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38"/>
      <c r="M204" s="38"/>
      <c r="N204" s="38"/>
      <c r="O204" s="38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0.2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38"/>
      <c r="M205" s="38"/>
      <c r="N205" s="38"/>
      <c r="O205" s="38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0.2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38"/>
      <c r="M206" s="38"/>
      <c r="N206" s="38"/>
      <c r="O206" s="38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0.2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38"/>
      <c r="M207" s="38"/>
      <c r="N207" s="38"/>
      <c r="O207" s="38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0.2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38"/>
      <c r="M208" s="38"/>
      <c r="N208" s="38"/>
      <c r="O208" s="38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0.2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38"/>
      <c r="M209" s="38"/>
      <c r="N209" s="38"/>
      <c r="O209" s="38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0.2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38"/>
      <c r="M210" s="38"/>
      <c r="N210" s="38"/>
      <c r="O210" s="38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0.2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38"/>
      <c r="M211" s="38"/>
      <c r="N211" s="38"/>
      <c r="O211" s="38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0.2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38"/>
      <c r="M212" s="38"/>
      <c r="N212" s="38"/>
      <c r="O212" s="38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0.2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38"/>
      <c r="M213" s="38"/>
      <c r="N213" s="38"/>
      <c r="O213" s="38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0.2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38"/>
      <c r="M214" s="38"/>
      <c r="N214" s="38"/>
      <c r="O214" s="38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0.2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38"/>
      <c r="M215" s="38"/>
      <c r="N215" s="38"/>
      <c r="O215" s="38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0.2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38"/>
      <c r="M216" s="38"/>
      <c r="N216" s="38"/>
      <c r="O216" s="38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0.2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38"/>
      <c r="M217" s="38"/>
      <c r="N217" s="38"/>
      <c r="O217" s="38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0.2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38"/>
      <c r="M218" s="38"/>
      <c r="N218" s="38"/>
      <c r="O218" s="38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0.2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38"/>
      <c r="M219" s="38"/>
      <c r="N219" s="38"/>
      <c r="O219" s="38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0.2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38"/>
      <c r="M220" s="38"/>
      <c r="N220" s="38"/>
      <c r="O220" s="38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0.2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38"/>
      <c r="M221" s="38"/>
      <c r="N221" s="38"/>
      <c r="O221" s="38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0.2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38"/>
      <c r="M222" s="38"/>
      <c r="N222" s="38"/>
      <c r="O222" s="38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0.2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38"/>
      <c r="M223" s="38"/>
      <c r="N223" s="38"/>
      <c r="O223" s="38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0.2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38"/>
      <c r="M224" s="38"/>
      <c r="N224" s="38"/>
      <c r="O224" s="38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0.2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38"/>
      <c r="M225" s="38"/>
      <c r="N225" s="38"/>
      <c r="O225" s="38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0.2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38"/>
      <c r="M226" s="38"/>
      <c r="N226" s="38"/>
      <c r="O226" s="38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0.2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38"/>
      <c r="M227" s="38"/>
      <c r="N227" s="38"/>
      <c r="O227" s="38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0.2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38"/>
      <c r="M228" s="38"/>
      <c r="N228" s="38"/>
      <c r="O228" s="38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0.2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38"/>
      <c r="M229" s="38"/>
      <c r="N229" s="38"/>
      <c r="O229" s="38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0.2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38"/>
      <c r="M230" s="38"/>
      <c r="N230" s="38"/>
      <c r="O230" s="38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0.2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38"/>
      <c r="M231" s="38"/>
      <c r="N231" s="38"/>
      <c r="O231" s="38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0.2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38"/>
      <c r="M232" s="38"/>
      <c r="N232" s="38"/>
      <c r="O232" s="38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0.2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38"/>
      <c r="M233" s="38"/>
      <c r="N233" s="38"/>
      <c r="O233" s="38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0.2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38"/>
      <c r="M234" s="38"/>
      <c r="N234" s="38"/>
      <c r="O234" s="38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0.2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38"/>
      <c r="M235" s="38"/>
      <c r="N235" s="38"/>
      <c r="O235" s="38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0.2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38"/>
      <c r="M236" s="38"/>
      <c r="N236" s="38"/>
      <c r="O236" s="38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0.2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38"/>
      <c r="M237" s="38"/>
      <c r="N237" s="38"/>
      <c r="O237" s="38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0.2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38"/>
      <c r="M238" s="38"/>
      <c r="N238" s="38"/>
      <c r="O238" s="38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0.2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38"/>
      <c r="M239" s="38"/>
      <c r="N239" s="38"/>
      <c r="O239" s="38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0.2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38"/>
      <c r="M240" s="38"/>
      <c r="N240" s="38"/>
      <c r="O240" s="38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0.2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38"/>
      <c r="M241" s="38"/>
      <c r="N241" s="38"/>
      <c r="O241" s="38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0.2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38"/>
      <c r="M242" s="38"/>
      <c r="N242" s="38"/>
      <c r="O242" s="38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0.2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38"/>
      <c r="M243" s="38"/>
      <c r="N243" s="38"/>
      <c r="O243" s="38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0.2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38"/>
      <c r="M244" s="38"/>
      <c r="N244" s="38"/>
      <c r="O244" s="38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0.2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38"/>
      <c r="M245" s="38"/>
      <c r="N245" s="38"/>
      <c r="O245" s="38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0.2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38"/>
      <c r="M246" s="38"/>
      <c r="N246" s="38"/>
      <c r="O246" s="38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0.2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38"/>
      <c r="M247" s="38"/>
      <c r="N247" s="38"/>
      <c r="O247" s="38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0.2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38"/>
      <c r="M248" s="38"/>
      <c r="N248" s="38"/>
      <c r="O248" s="38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0.2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38"/>
      <c r="M249" s="38"/>
      <c r="N249" s="38"/>
      <c r="O249" s="38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0.2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38"/>
      <c r="M250" s="38"/>
      <c r="N250" s="38"/>
      <c r="O250" s="38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0.2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38"/>
      <c r="M251" s="38"/>
      <c r="N251" s="38"/>
      <c r="O251" s="38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0.2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38"/>
      <c r="M252" s="38"/>
      <c r="N252" s="38"/>
      <c r="O252" s="38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0.2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38"/>
      <c r="M253" s="38"/>
      <c r="N253" s="38"/>
      <c r="O253" s="38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0.2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38"/>
      <c r="M254" s="38"/>
      <c r="N254" s="38"/>
      <c r="O254" s="38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0.2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38"/>
      <c r="M255" s="38"/>
      <c r="N255" s="38"/>
      <c r="O255" s="38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0.2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38"/>
      <c r="M256" s="38"/>
      <c r="N256" s="38"/>
      <c r="O256" s="38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0.2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38"/>
      <c r="M257" s="38"/>
      <c r="N257" s="38"/>
      <c r="O257" s="38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0.2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38"/>
      <c r="M258" s="38"/>
      <c r="N258" s="38"/>
      <c r="O258" s="38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0.2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38"/>
      <c r="M259" s="38"/>
      <c r="N259" s="38"/>
      <c r="O259" s="38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0.2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38"/>
      <c r="M260" s="38"/>
      <c r="N260" s="38"/>
      <c r="O260" s="38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0.2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38"/>
      <c r="M261" s="38"/>
      <c r="N261" s="38"/>
      <c r="O261" s="38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0.2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38"/>
      <c r="M262" s="38"/>
      <c r="N262" s="38"/>
      <c r="O262" s="38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0.2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38"/>
      <c r="M263" s="38"/>
      <c r="N263" s="38"/>
      <c r="O263" s="38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0.2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38"/>
      <c r="M264" s="38"/>
      <c r="N264" s="38"/>
      <c r="O264" s="38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0.2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38"/>
      <c r="M265" s="38"/>
      <c r="N265" s="38"/>
      <c r="O265" s="38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0.2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38"/>
      <c r="M266" s="38"/>
      <c r="N266" s="38"/>
      <c r="O266" s="38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0.2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38"/>
      <c r="M267" s="38"/>
      <c r="N267" s="38"/>
      <c r="O267" s="38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0.2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38"/>
      <c r="M268" s="38"/>
      <c r="N268" s="38"/>
      <c r="O268" s="38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0.2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38"/>
      <c r="M269" s="38"/>
      <c r="N269" s="38"/>
      <c r="O269" s="38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0.2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38"/>
      <c r="M270" s="38"/>
      <c r="N270" s="38"/>
      <c r="O270" s="38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0.2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38"/>
      <c r="M271" s="38"/>
      <c r="N271" s="38"/>
      <c r="O271" s="38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0.2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38"/>
      <c r="M272" s="38"/>
      <c r="N272" s="38"/>
      <c r="O272" s="38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0.2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38"/>
      <c r="M273" s="38"/>
      <c r="N273" s="38"/>
      <c r="O273" s="38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0.2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38"/>
      <c r="M274" s="38"/>
      <c r="N274" s="38"/>
      <c r="O274" s="38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0.2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38"/>
      <c r="M275" s="38"/>
      <c r="N275" s="38"/>
      <c r="O275" s="38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0.2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38"/>
      <c r="M276" s="38"/>
      <c r="N276" s="38"/>
      <c r="O276" s="38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0.2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38"/>
      <c r="M277" s="38"/>
      <c r="N277" s="38"/>
      <c r="O277" s="38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0.2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38"/>
      <c r="M278" s="38"/>
      <c r="N278" s="38"/>
      <c r="O278" s="38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0.2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38"/>
      <c r="M279" s="38"/>
      <c r="N279" s="38"/>
      <c r="O279" s="38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0.2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38"/>
      <c r="M280" s="38"/>
      <c r="N280" s="38"/>
      <c r="O280" s="38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0.2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38"/>
      <c r="M281" s="38"/>
      <c r="N281" s="38"/>
      <c r="O281" s="38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0.2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38"/>
      <c r="M282" s="38"/>
      <c r="N282" s="38"/>
      <c r="O282" s="38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0.2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38"/>
      <c r="M283" s="38"/>
      <c r="N283" s="38"/>
      <c r="O283" s="38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0.2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38"/>
      <c r="M284" s="38"/>
      <c r="N284" s="38"/>
      <c r="O284" s="38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0.2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38"/>
      <c r="M285" s="38"/>
      <c r="N285" s="38"/>
      <c r="O285" s="38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0.2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38"/>
      <c r="M286" s="38"/>
      <c r="N286" s="38"/>
      <c r="O286" s="38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0.2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38"/>
      <c r="M287" s="38"/>
      <c r="N287" s="38"/>
      <c r="O287" s="38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0.2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38"/>
      <c r="M288" s="38"/>
      <c r="N288" s="38"/>
      <c r="O288" s="38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0.2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38"/>
      <c r="M289" s="38"/>
      <c r="N289" s="38"/>
      <c r="O289" s="38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0.2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38"/>
      <c r="M290" s="38"/>
      <c r="N290" s="38"/>
      <c r="O290" s="38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0.2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38"/>
      <c r="M291" s="38"/>
      <c r="N291" s="38"/>
      <c r="O291" s="38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0.2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38"/>
      <c r="M292" s="38"/>
      <c r="N292" s="38"/>
      <c r="O292" s="38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0.2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38"/>
      <c r="M293" s="38"/>
      <c r="N293" s="38"/>
      <c r="O293" s="38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0.2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38"/>
      <c r="M294" s="38"/>
      <c r="N294" s="38"/>
      <c r="O294" s="38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0.2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38"/>
      <c r="M295" s="38"/>
      <c r="N295" s="38"/>
      <c r="O295" s="38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0.2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38"/>
      <c r="M296" s="38"/>
      <c r="N296" s="38"/>
      <c r="O296" s="38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0.2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38"/>
      <c r="M297" s="38"/>
      <c r="N297" s="38"/>
      <c r="O297" s="38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0.2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38"/>
      <c r="M298" s="38"/>
      <c r="N298" s="38"/>
      <c r="O298" s="38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0.2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38"/>
      <c r="M299" s="38"/>
      <c r="N299" s="38"/>
      <c r="O299" s="38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0.2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38"/>
      <c r="M300" s="38"/>
      <c r="N300" s="38"/>
      <c r="O300" s="38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0.2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38"/>
      <c r="M301" s="38"/>
      <c r="N301" s="38"/>
      <c r="O301" s="38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0.2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38"/>
      <c r="M302" s="38"/>
      <c r="N302" s="38"/>
      <c r="O302" s="38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0.2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38"/>
      <c r="M303" s="38"/>
      <c r="N303" s="38"/>
      <c r="O303" s="38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0.2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38"/>
      <c r="M304" s="38"/>
      <c r="N304" s="38"/>
      <c r="O304" s="38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0.2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38"/>
      <c r="M305" s="38"/>
      <c r="N305" s="38"/>
      <c r="O305" s="38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0.2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38"/>
      <c r="M306" s="38"/>
      <c r="N306" s="38"/>
      <c r="O306" s="38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0.2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38"/>
      <c r="M307" s="38"/>
      <c r="N307" s="38"/>
      <c r="O307" s="38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0.2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38"/>
      <c r="M308" s="38"/>
      <c r="N308" s="38"/>
      <c r="O308" s="38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0.2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38"/>
      <c r="M309" s="38"/>
      <c r="N309" s="38"/>
      <c r="O309" s="38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0.2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38"/>
      <c r="M310" s="38"/>
      <c r="N310" s="38"/>
      <c r="O310" s="38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0.2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38"/>
      <c r="M311" s="38"/>
      <c r="N311" s="38"/>
      <c r="O311" s="38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0.2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38"/>
      <c r="M312" s="38"/>
      <c r="N312" s="38"/>
      <c r="O312" s="38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0.2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38"/>
      <c r="M313" s="38"/>
      <c r="N313" s="38"/>
      <c r="O313" s="38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0.2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38"/>
      <c r="M314" s="38"/>
      <c r="N314" s="38"/>
      <c r="O314" s="38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0.2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38"/>
      <c r="M315" s="38"/>
      <c r="N315" s="38"/>
      <c r="O315" s="38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0.2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38"/>
      <c r="M316" s="38"/>
      <c r="N316" s="38"/>
      <c r="O316" s="38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0.2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38"/>
      <c r="M317" s="38"/>
      <c r="N317" s="38"/>
      <c r="O317" s="38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0.2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38"/>
      <c r="M318" s="38"/>
      <c r="N318" s="38"/>
      <c r="O318" s="38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0.2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38"/>
      <c r="M319" s="38"/>
      <c r="N319" s="38"/>
      <c r="O319" s="38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0.2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38"/>
      <c r="M320" s="38"/>
      <c r="N320" s="38"/>
      <c r="O320" s="38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0.2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38"/>
      <c r="M321" s="38"/>
      <c r="N321" s="38"/>
      <c r="O321" s="38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0.2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38"/>
      <c r="M322" s="38"/>
      <c r="N322" s="38"/>
      <c r="O322" s="38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0.2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38"/>
      <c r="M323" s="38"/>
      <c r="N323" s="38"/>
      <c r="O323" s="38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0.2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38"/>
      <c r="M324" s="38"/>
      <c r="N324" s="38"/>
      <c r="O324" s="38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0.2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38"/>
      <c r="M325" s="38"/>
      <c r="N325" s="38"/>
      <c r="O325" s="38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0.2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38"/>
      <c r="M326" s="38"/>
      <c r="N326" s="38"/>
      <c r="O326" s="38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0.2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38"/>
      <c r="M327" s="38"/>
      <c r="N327" s="38"/>
      <c r="O327" s="38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0.2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38"/>
      <c r="M328" s="38"/>
      <c r="N328" s="38"/>
      <c r="O328" s="38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0.2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38"/>
      <c r="M329" s="38"/>
      <c r="N329" s="38"/>
      <c r="O329" s="38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0.2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38"/>
      <c r="M330" s="38"/>
      <c r="N330" s="38"/>
      <c r="O330" s="38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0.2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38"/>
      <c r="M331" s="38"/>
      <c r="N331" s="38"/>
      <c r="O331" s="38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0.2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38"/>
      <c r="M332" s="38"/>
      <c r="N332" s="38"/>
      <c r="O332" s="38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0.2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38"/>
      <c r="M333" s="38"/>
      <c r="N333" s="38"/>
      <c r="O333" s="38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0.2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38"/>
      <c r="M334" s="38"/>
      <c r="N334" s="38"/>
      <c r="O334" s="38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0.2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38"/>
      <c r="M335" s="38"/>
      <c r="N335" s="38"/>
      <c r="O335" s="38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0.2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38"/>
      <c r="M336" s="38"/>
      <c r="N336" s="38"/>
      <c r="O336" s="38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0.2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38"/>
      <c r="M337" s="38"/>
      <c r="N337" s="38"/>
      <c r="O337" s="38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0.2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38"/>
      <c r="M338" s="38"/>
      <c r="N338" s="38"/>
      <c r="O338" s="38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0.2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38"/>
      <c r="M339" s="38"/>
      <c r="N339" s="38"/>
      <c r="O339" s="38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0.2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38"/>
      <c r="M340" s="38"/>
      <c r="N340" s="38"/>
      <c r="O340" s="38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0.2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38"/>
      <c r="M341" s="38"/>
      <c r="N341" s="38"/>
      <c r="O341" s="38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0.2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38"/>
      <c r="M342" s="38"/>
      <c r="N342" s="38"/>
      <c r="O342" s="38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0.2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38"/>
      <c r="M343" s="38"/>
      <c r="N343" s="38"/>
      <c r="O343" s="38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0.2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38"/>
      <c r="M344" s="38"/>
      <c r="N344" s="38"/>
      <c r="O344" s="38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0.2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38"/>
      <c r="M345" s="38"/>
      <c r="N345" s="38"/>
      <c r="O345" s="38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0.2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38"/>
      <c r="M346" s="38"/>
      <c r="N346" s="38"/>
      <c r="O346" s="38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0.2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38"/>
      <c r="M347" s="38"/>
      <c r="N347" s="38"/>
      <c r="O347" s="38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0.2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38"/>
      <c r="M348" s="38"/>
      <c r="N348" s="38"/>
      <c r="O348" s="38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0.2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38"/>
      <c r="M349" s="38"/>
      <c r="N349" s="38"/>
      <c r="O349" s="38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0.2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38"/>
      <c r="M350" s="38"/>
      <c r="N350" s="38"/>
      <c r="O350" s="38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0.2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38"/>
      <c r="M351" s="38"/>
      <c r="N351" s="38"/>
      <c r="O351" s="38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0.2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38"/>
      <c r="M352" s="38"/>
      <c r="N352" s="38"/>
      <c r="O352" s="38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0.2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38"/>
      <c r="M353" s="38"/>
      <c r="N353" s="38"/>
      <c r="O353" s="38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0.2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38"/>
      <c r="M354" s="38"/>
      <c r="N354" s="38"/>
      <c r="O354" s="38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20.2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38"/>
      <c r="M355" s="38"/>
      <c r="N355" s="38"/>
      <c r="O355" s="38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20.2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38"/>
      <c r="M356" s="38"/>
      <c r="N356" s="38"/>
      <c r="O356" s="38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20.2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38"/>
      <c r="M357" s="38"/>
      <c r="N357" s="38"/>
      <c r="O357" s="38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20.2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38"/>
      <c r="M358" s="38"/>
      <c r="N358" s="38"/>
      <c r="O358" s="38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20.2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38"/>
      <c r="M359" s="38"/>
      <c r="N359" s="38"/>
      <c r="O359" s="38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20.2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38"/>
      <c r="M360" s="38"/>
      <c r="N360" s="38"/>
      <c r="O360" s="38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20.2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38"/>
      <c r="M361" s="38"/>
      <c r="N361" s="38"/>
      <c r="O361" s="38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20.2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38"/>
      <c r="M362" s="38"/>
      <c r="N362" s="38"/>
      <c r="O362" s="38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20.2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38"/>
      <c r="M363" s="38"/>
      <c r="N363" s="38"/>
      <c r="O363" s="38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20.2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38"/>
      <c r="M364" s="38"/>
      <c r="N364" s="38"/>
      <c r="O364" s="38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20.2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38"/>
      <c r="M365" s="38"/>
      <c r="N365" s="38"/>
      <c r="O365" s="38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20.2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38"/>
      <c r="M366" s="38"/>
      <c r="N366" s="38"/>
      <c r="O366" s="38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20.2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38"/>
      <c r="M367" s="38"/>
      <c r="N367" s="38"/>
      <c r="O367" s="38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F166" xr:uid="{00000000-0009-0000-0000-000003000000}"/>
  <pageMargins left="0.25" right="0.25" top="0.5" bottom="0.5" header="0" footer="0"/>
  <pageSetup fitToHeight="0" orientation="portrait"/>
  <headerFooter>
    <oddFooter>&amp;Rpage&amp;P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4.42578125" defaultRowHeight="15" customHeight="1"/>
  <cols>
    <col min="1" max="1" width="24.7109375" customWidth="1"/>
    <col min="2" max="2" width="12.28515625" customWidth="1"/>
    <col min="3" max="10" width="18.5703125" hidden="1" customWidth="1"/>
    <col min="11" max="11" width="4.7109375" hidden="1" customWidth="1"/>
    <col min="12" max="15" width="18.28515625" hidden="1" customWidth="1"/>
    <col min="16" max="16" width="12.7109375" hidden="1" customWidth="1"/>
    <col min="17" max="17" width="20.28515625" customWidth="1"/>
    <col min="18" max="18" width="25.140625" customWidth="1"/>
    <col min="19" max="19" width="19.140625" customWidth="1"/>
    <col min="20" max="20" width="21.28515625" customWidth="1"/>
    <col min="21" max="21" width="15.28515625" customWidth="1"/>
    <col min="22" max="22" width="18.5703125" customWidth="1"/>
    <col min="23" max="23" width="19.7109375" customWidth="1"/>
    <col min="24" max="24" width="19.28515625" customWidth="1"/>
    <col min="25" max="25" width="15.85546875" customWidth="1"/>
    <col min="26" max="26" width="37.85546875" customWidth="1"/>
  </cols>
  <sheetData>
    <row r="1" spans="1:26" ht="45" customHeight="1">
      <c r="A1" s="71" t="s">
        <v>0</v>
      </c>
      <c r="B1" s="71" t="s">
        <v>1</v>
      </c>
      <c r="C1" s="71" t="s">
        <v>2</v>
      </c>
      <c r="D1" s="71" t="s">
        <v>3</v>
      </c>
      <c r="E1" s="71" t="s">
        <v>4</v>
      </c>
      <c r="F1" s="71" t="s">
        <v>5</v>
      </c>
      <c r="G1" s="71" t="s">
        <v>6</v>
      </c>
      <c r="H1" s="71" t="s">
        <v>7</v>
      </c>
      <c r="I1" s="71" t="s">
        <v>8</v>
      </c>
      <c r="J1" s="71" t="s">
        <v>9</v>
      </c>
      <c r="K1" s="71"/>
      <c r="L1" s="71" t="s">
        <v>10</v>
      </c>
      <c r="M1" s="71" t="s">
        <v>11</v>
      </c>
      <c r="N1" s="71" t="s">
        <v>12</v>
      </c>
      <c r="O1" s="71" t="s">
        <v>13</v>
      </c>
      <c r="P1" s="1" t="s">
        <v>161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162</v>
      </c>
      <c r="Z1" s="5"/>
    </row>
    <row r="2" spans="1:26" ht="20.25" customHeight="1">
      <c r="A2" s="5" t="s">
        <v>26</v>
      </c>
      <c r="B2" s="5" t="s">
        <v>27</v>
      </c>
      <c r="C2" s="8">
        <v>1614526</v>
      </c>
      <c r="D2" s="9">
        <v>9332.7800000000007</v>
      </c>
      <c r="E2" s="8">
        <v>287066</v>
      </c>
      <c r="F2" s="9">
        <v>15129.86</v>
      </c>
      <c r="G2" s="8">
        <v>1614526</v>
      </c>
      <c r="H2" s="9">
        <v>9332.7800000000007</v>
      </c>
      <c r="I2" s="8">
        <v>287066</v>
      </c>
      <c r="J2" s="9">
        <v>15129.86</v>
      </c>
      <c r="K2" s="10"/>
      <c r="L2" s="11">
        <f t="shared" ref="L2:O2" si="0">SUM(C2+G2)</f>
        <v>3229052</v>
      </c>
      <c r="M2" s="12">
        <f t="shared" si="0"/>
        <v>18665.560000000001</v>
      </c>
      <c r="N2" s="11">
        <f t="shared" si="0"/>
        <v>574132</v>
      </c>
      <c r="O2" s="12">
        <f t="shared" si="0"/>
        <v>30259.72</v>
      </c>
      <c r="P2" s="30">
        <f t="shared" ref="P2:P164" si="1">SUM(M2+O2)</f>
        <v>48925.279999999999</v>
      </c>
      <c r="Q2" s="10">
        <v>2889580</v>
      </c>
      <c r="R2" s="10">
        <v>17052.7</v>
      </c>
      <c r="S2" s="28">
        <f t="shared" ref="S2:T2" si="2">Q2-L2</f>
        <v>-339472</v>
      </c>
      <c r="T2" s="30">
        <f t="shared" si="2"/>
        <v>-1612.8600000000006</v>
      </c>
      <c r="U2" s="10">
        <v>579790</v>
      </c>
      <c r="V2" s="10">
        <v>30562.13</v>
      </c>
      <c r="W2" s="28">
        <f t="shared" ref="W2:X2" si="3">U2-N2</f>
        <v>5658</v>
      </c>
      <c r="X2" s="30">
        <f t="shared" si="3"/>
        <v>302.40999999999985</v>
      </c>
      <c r="Y2" s="30">
        <f t="shared" ref="Y2:Y164" si="4">SUM(T2+X2)</f>
        <v>-1310.4500000000007</v>
      </c>
      <c r="Z2" s="10"/>
    </row>
    <row r="3" spans="1:26" ht="20.25" customHeight="1">
      <c r="A3" s="5" t="s">
        <v>26</v>
      </c>
      <c r="B3" s="5" t="s">
        <v>52</v>
      </c>
      <c r="C3" s="8">
        <v>1586660</v>
      </c>
      <c r="D3" s="9">
        <v>8590.33</v>
      </c>
      <c r="E3" s="8">
        <v>287066</v>
      </c>
      <c r="F3" s="9">
        <v>13125.04</v>
      </c>
      <c r="G3" s="8">
        <v>1586660</v>
      </c>
      <c r="H3" s="9">
        <v>8590.33</v>
      </c>
      <c r="I3" s="8">
        <v>287066</v>
      </c>
      <c r="J3" s="9">
        <v>13125.04</v>
      </c>
      <c r="K3" s="10"/>
      <c r="L3" s="11">
        <f t="shared" ref="L3:O3" si="5">SUM(C3+G3)</f>
        <v>3173320</v>
      </c>
      <c r="M3" s="12">
        <f t="shared" si="5"/>
        <v>17180.66</v>
      </c>
      <c r="N3" s="11">
        <f t="shared" si="5"/>
        <v>574132</v>
      </c>
      <c r="O3" s="12">
        <f t="shared" si="5"/>
        <v>26250.080000000002</v>
      </c>
      <c r="P3" s="30">
        <f t="shared" si="1"/>
        <v>43430.740000000005</v>
      </c>
      <c r="Q3" s="10">
        <v>2808951</v>
      </c>
      <c r="R3" s="10">
        <v>15383.94</v>
      </c>
      <c r="S3" s="28">
        <f t="shared" ref="S3:T3" si="6">Q3-L3</f>
        <v>-364369</v>
      </c>
      <c r="T3" s="30">
        <f t="shared" si="6"/>
        <v>-1796.7199999999993</v>
      </c>
      <c r="U3" s="10">
        <v>579790</v>
      </c>
      <c r="V3" s="10">
        <v>26466.19</v>
      </c>
      <c r="W3" s="28">
        <f t="shared" ref="W3:X3" si="7">U3-N3</f>
        <v>5658</v>
      </c>
      <c r="X3" s="30">
        <f t="shared" si="7"/>
        <v>216.10999999999694</v>
      </c>
      <c r="Y3" s="30">
        <f t="shared" si="4"/>
        <v>-1580.6100000000024</v>
      </c>
      <c r="Z3" s="10"/>
    </row>
    <row r="4" spans="1:26" ht="20.25" customHeight="1">
      <c r="A4" s="5" t="s">
        <v>29</v>
      </c>
      <c r="B4" s="5" t="s">
        <v>27</v>
      </c>
      <c r="C4" s="8">
        <v>452342</v>
      </c>
      <c r="D4" s="9">
        <v>2258.06</v>
      </c>
      <c r="E4" s="8">
        <v>87648</v>
      </c>
      <c r="F4" s="9">
        <v>4167.88</v>
      </c>
      <c r="G4" s="8">
        <v>452342</v>
      </c>
      <c r="H4" s="9">
        <v>2256.8200000000002</v>
      </c>
      <c r="I4" s="8">
        <v>87648</v>
      </c>
      <c r="J4" s="9">
        <v>4167.88</v>
      </c>
      <c r="K4" s="10"/>
      <c r="L4" s="11">
        <f t="shared" ref="L4:O4" si="8">SUM(C4+G4)</f>
        <v>904684</v>
      </c>
      <c r="M4" s="12">
        <f t="shared" si="8"/>
        <v>4514.88</v>
      </c>
      <c r="N4" s="11">
        <f t="shared" si="8"/>
        <v>175296</v>
      </c>
      <c r="O4" s="12">
        <f t="shared" si="8"/>
        <v>8335.76</v>
      </c>
      <c r="P4" s="30">
        <f t="shared" si="1"/>
        <v>12850.64</v>
      </c>
      <c r="Q4" s="10">
        <v>1072003</v>
      </c>
      <c r="R4" s="10">
        <v>5199.72</v>
      </c>
      <c r="S4" s="28">
        <f t="shared" ref="S4:T4" si="9">Q4-L4</f>
        <v>167319</v>
      </c>
      <c r="T4" s="30">
        <f t="shared" si="9"/>
        <v>684.84000000000015</v>
      </c>
      <c r="U4" s="10">
        <v>182444</v>
      </c>
      <c r="V4" s="10">
        <v>8526.42</v>
      </c>
      <c r="W4" s="28">
        <f t="shared" ref="W4:X4" si="10">U4-N4</f>
        <v>7148</v>
      </c>
      <c r="X4" s="30">
        <f t="shared" si="10"/>
        <v>190.65999999999985</v>
      </c>
      <c r="Y4" s="30">
        <f t="shared" si="4"/>
        <v>875.5</v>
      </c>
      <c r="Z4" s="10"/>
    </row>
    <row r="5" spans="1:26" ht="20.25" customHeight="1">
      <c r="A5" s="5" t="s">
        <v>29</v>
      </c>
      <c r="B5" s="5" t="s">
        <v>32</v>
      </c>
      <c r="C5" s="8">
        <v>329709</v>
      </c>
      <c r="D5" s="9">
        <v>1343.73</v>
      </c>
      <c r="E5" s="8">
        <v>64210</v>
      </c>
      <c r="F5" s="9">
        <v>3011.39</v>
      </c>
      <c r="G5" s="8">
        <v>329709</v>
      </c>
      <c r="H5" s="9">
        <v>1342.5</v>
      </c>
      <c r="I5" s="8">
        <v>64210</v>
      </c>
      <c r="J5" s="9">
        <v>3011.39</v>
      </c>
      <c r="K5" s="10"/>
      <c r="L5" s="11">
        <f t="shared" ref="L5:O5" si="11">SUM(C5+G5)</f>
        <v>659418</v>
      </c>
      <c r="M5" s="12">
        <f t="shared" si="11"/>
        <v>2686.23</v>
      </c>
      <c r="N5" s="11">
        <f t="shared" si="11"/>
        <v>128420</v>
      </c>
      <c r="O5" s="12">
        <f t="shared" si="11"/>
        <v>6022.78</v>
      </c>
      <c r="P5" s="30">
        <f t="shared" si="1"/>
        <v>8709.01</v>
      </c>
      <c r="Q5" s="10">
        <v>823699</v>
      </c>
      <c r="R5" s="10">
        <v>3332.74</v>
      </c>
      <c r="S5" s="28">
        <f t="shared" ref="S5:T5" si="12">Q5-L5</f>
        <v>164281</v>
      </c>
      <c r="T5" s="30">
        <f t="shared" si="12"/>
        <v>646.50999999999976</v>
      </c>
      <c r="U5" s="10">
        <v>135432</v>
      </c>
      <c r="V5" s="10">
        <v>6347.93</v>
      </c>
      <c r="W5" s="28">
        <f t="shared" ref="W5:X5" si="13">U5-N5</f>
        <v>7012</v>
      </c>
      <c r="X5" s="30">
        <f t="shared" si="13"/>
        <v>325.15000000000055</v>
      </c>
      <c r="Y5" s="30">
        <f t="shared" si="4"/>
        <v>971.66000000000031</v>
      </c>
      <c r="Z5" s="10"/>
    </row>
    <row r="6" spans="1:26" ht="20.25" customHeight="1">
      <c r="A6" s="5" t="s">
        <v>29</v>
      </c>
      <c r="B6" s="5" t="s">
        <v>34</v>
      </c>
      <c r="C6" s="8">
        <v>122635</v>
      </c>
      <c r="D6" s="9">
        <v>731.07</v>
      </c>
      <c r="E6" s="8">
        <v>23439</v>
      </c>
      <c r="F6" s="9">
        <v>660.16</v>
      </c>
      <c r="G6" s="8">
        <v>122635</v>
      </c>
      <c r="H6" s="9">
        <v>819.16</v>
      </c>
      <c r="I6" s="8">
        <v>23439</v>
      </c>
      <c r="J6" s="9">
        <v>739.33</v>
      </c>
      <c r="K6" s="10"/>
      <c r="L6" s="11">
        <f t="shared" ref="L6:O6" si="14">SUM(C6+G6)</f>
        <v>245270</v>
      </c>
      <c r="M6" s="12">
        <f t="shared" si="14"/>
        <v>1550.23</v>
      </c>
      <c r="N6" s="11">
        <f t="shared" si="14"/>
        <v>46878</v>
      </c>
      <c r="O6" s="12">
        <f t="shared" si="14"/>
        <v>1399.49</v>
      </c>
      <c r="P6" s="30">
        <f t="shared" si="1"/>
        <v>2949.7200000000003</v>
      </c>
      <c r="Q6" s="10">
        <v>248304</v>
      </c>
      <c r="R6" s="10">
        <v>1672.7</v>
      </c>
      <c r="S6" s="28">
        <f t="shared" ref="S6:T6" si="15">Q6-L6</f>
        <v>3034</v>
      </c>
      <c r="T6" s="30">
        <f t="shared" si="15"/>
        <v>122.47000000000003</v>
      </c>
      <c r="U6" s="10">
        <v>47012</v>
      </c>
      <c r="V6" s="10">
        <v>1326.11</v>
      </c>
      <c r="W6" s="28">
        <f t="shared" ref="W6:X6" si="16">U6-N6</f>
        <v>134</v>
      </c>
      <c r="X6" s="30">
        <f t="shared" si="16"/>
        <v>-73.380000000000109</v>
      </c>
      <c r="Y6" s="30">
        <f t="shared" si="4"/>
        <v>49.089999999999918</v>
      </c>
      <c r="Z6" s="10"/>
    </row>
    <row r="7" spans="1:26" ht="20.25" customHeight="1">
      <c r="A7" s="5" t="s">
        <v>122</v>
      </c>
      <c r="B7" s="5" t="s">
        <v>27</v>
      </c>
      <c r="C7" s="8">
        <v>2834440</v>
      </c>
      <c r="D7" s="9">
        <v>10039.120000000001</v>
      </c>
      <c r="E7" s="8">
        <v>60950</v>
      </c>
      <c r="F7" s="9">
        <v>3010.84</v>
      </c>
      <c r="G7" s="8">
        <v>2834440</v>
      </c>
      <c r="H7" s="9">
        <v>10039.120000000001</v>
      </c>
      <c r="I7" s="8">
        <v>60950</v>
      </c>
      <c r="J7" s="9">
        <v>3010.84</v>
      </c>
      <c r="K7" s="10"/>
      <c r="L7" s="11">
        <f t="shared" ref="L7:O7" si="17">SUM(C7+G7)</f>
        <v>5668880</v>
      </c>
      <c r="M7" s="12">
        <f t="shared" si="17"/>
        <v>20078.240000000002</v>
      </c>
      <c r="N7" s="11">
        <f t="shared" si="17"/>
        <v>121900</v>
      </c>
      <c r="O7" s="12">
        <f t="shared" si="17"/>
        <v>6021.68</v>
      </c>
      <c r="P7" s="30">
        <f t="shared" si="1"/>
        <v>26099.920000000002</v>
      </c>
      <c r="Q7" s="10">
        <v>6250468</v>
      </c>
      <c r="R7" s="10">
        <v>22144.39</v>
      </c>
      <c r="S7" s="28">
        <f t="shared" ref="S7:T7" si="18">Q7-L7</f>
        <v>581588</v>
      </c>
      <c r="T7" s="30">
        <f t="shared" si="18"/>
        <v>2066.1499999999978</v>
      </c>
      <c r="U7" s="10">
        <v>147219</v>
      </c>
      <c r="V7" s="10">
        <v>7184.57</v>
      </c>
      <c r="W7" s="28">
        <f t="shared" ref="W7:X7" si="19">U7-N7</f>
        <v>25319</v>
      </c>
      <c r="X7" s="30">
        <f t="shared" si="19"/>
        <v>1162.8899999999994</v>
      </c>
      <c r="Y7" s="30">
        <f t="shared" si="4"/>
        <v>3229.0399999999972</v>
      </c>
      <c r="Z7" s="10"/>
    </row>
    <row r="8" spans="1:26" ht="20.25" customHeight="1">
      <c r="A8" s="5" t="s">
        <v>122</v>
      </c>
      <c r="B8" s="5" t="s">
        <v>32</v>
      </c>
      <c r="C8" s="8">
        <v>2827301</v>
      </c>
      <c r="D8" s="9">
        <v>10008.64</v>
      </c>
      <c r="E8" s="8">
        <v>42874</v>
      </c>
      <c r="F8" s="9">
        <v>1818.78</v>
      </c>
      <c r="G8" s="8">
        <v>2827301</v>
      </c>
      <c r="H8" s="9">
        <v>10008.64</v>
      </c>
      <c r="I8" s="8">
        <v>42874</v>
      </c>
      <c r="J8" s="9">
        <v>1818.78</v>
      </c>
      <c r="K8" s="10"/>
      <c r="L8" s="11">
        <f t="shared" ref="L8:O8" si="20">SUM(C8+G8)</f>
        <v>5654602</v>
      </c>
      <c r="M8" s="12">
        <f t="shared" si="20"/>
        <v>20017.28</v>
      </c>
      <c r="N8" s="11">
        <f t="shared" si="20"/>
        <v>85748</v>
      </c>
      <c r="O8" s="12">
        <f t="shared" si="20"/>
        <v>3637.56</v>
      </c>
      <c r="P8" s="30">
        <f t="shared" si="1"/>
        <v>23654.84</v>
      </c>
      <c r="Q8" s="10">
        <v>6226227</v>
      </c>
      <c r="R8" s="10">
        <v>22040.880000000001</v>
      </c>
      <c r="S8" s="28">
        <f t="shared" ref="S8:T8" si="21">Q8-L8</f>
        <v>571625</v>
      </c>
      <c r="T8" s="30">
        <f t="shared" si="21"/>
        <v>2023.6000000000022</v>
      </c>
      <c r="U8" s="10">
        <v>114824</v>
      </c>
      <c r="V8" s="10">
        <v>4870.8599999999997</v>
      </c>
      <c r="W8" s="28">
        <f t="shared" ref="W8:X8" si="22">U8-N8</f>
        <v>29076</v>
      </c>
      <c r="X8" s="30">
        <f t="shared" si="22"/>
        <v>1233.2999999999997</v>
      </c>
      <c r="Y8" s="30">
        <f t="shared" si="4"/>
        <v>3256.9000000000019</v>
      </c>
      <c r="Z8" s="10"/>
    </row>
    <row r="9" spans="1:26" ht="20.25" customHeight="1">
      <c r="A9" s="5" t="s">
        <v>122</v>
      </c>
      <c r="B9" s="5" t="s">
        <v>35</v>
      </c>
      <c r="C9" s="8">
        <v>7138</v>
      </c>
      <c r="D9" s="9">
        <v>30.48</v>
      </c>
      <c r="E9" s="8">
        <v>18076</v>
      </c>
      <c r="F9" s="9">
        <v>893.5</v>
      </c>
      <c r="G9" s="8">
        <v>7138</v>
      </c>
      <c r="H9" s="9">
        <v>30.48</v>
      </c>
      <c r="I9" s="8">
        <v>18076</v>
      </c>
      <c r="J9" s="9">
        <v>893.5</v>
      </c>
      <c r="K9" s="10"/>
      <c r="L9" s="11">
        <f t="shared" ref="L9:O9" si="23">SUM(C9+G9)</f>
        <v>14276</v>
      </c>
      <c r="M9" s="12">
        <f t="shared" si="23"/>
        <v>60.96</v>
      </c>
      <c r="N9" s="11">
        <f t="shared" si="23"/>
        <v>36152</v>
      </c>
      <c r="O9" s="12">
        <f t="shared" si="23"/>
        <v>1787</v>
      </c>
      <c r="P9" s="30">
        <f t="shared" si="1"/>
        <v>1847.96</v>
      </c>
      <c r="Q9" s="10">
        <v>2241</v>
      </c>
      <c r="R9" s="10">
        <v>103.51</v>
      </c>
      <c r="S9" s="28">
        <f t="shared" ref="S9:T9" si="24">Q9-L9</f>
        <v>-12035</v>
      </c>
      <c r="T9" s="30">
        <f t="shared" si="24"/>
        <v>42.550000000000004</v>
      </c>
      <c r="U9" s="10">
        <v>32395</v>
      </c>
      <c r="V9" s="10">
        <v>1601.28</v>
      </c>
      <c r="W9" s="28">
        <f t="shared" ref="W9:X9" si="25">U9-N9</f>
        <v>-3757</v>
      </c>
      <c r="X9" s="30">
        <f t="shared" si="25"/>
        <v>-185.72000000000003</v>
      </c>
      <c r="Y9" s="30">
        <f t="shared" si="4"/>
        <v>-143.17000000000002</v>
      </c>
      <c r="Z9" s="10"/>
    </row>
    <row r="10" spans="1:26" ht="20.25" customHeight="1">
      <c r="A10" s="5" t="s">
        <v>33</v>
      </c>
      <c r="B10" s="5" t="s">
        <v>27</v>
      </c>
      <c r="C10" s="8">
        <v>565023</v>
      </c>
      <c r="D10" s="9">
        <v>3151.4</v>
      </c>
      <c r="E10" s="8">
        <v>104937</v>
      </c>
      <c r="F10" s="9">
        <v>5612.23</v>
      </c>
      <c r="G10" s="8">
        <v>565023</v>
      </c>
      <c r="H10" s="9">
        <v>3151.4</v>
      </c>
      <c r="I10" s="8">
        <v>104937</v>
      </c>
      <c r="J10" s="9">
        <v>5612.23</v>
      </c>
      <c r="K10" s="10"/>
      <c r="L10" s="11">
        <f t="shared" ref="L10:O10" si="26">SUM(C10+G10)</f>
        <v>1130046</v>
      </c>
      <c r="M10" s="12">
        <f t="shared" si="26"/>
        <v>6302.8</v>
      </c>
      <c r="N10" s="11">
        <f t="shared" si="26"/>
        <v>209874</v>
      </c>
      <c r="O10" s="12">
        <f t="shared" si="26"/>
        <v>11224.46</v>
      </c>
      <c r="P10" s="30">
        <f t="shared" si="1"/>
        <v>17527.259999999998</v>
      </c>
      <c r="Q10" s="10">
        <v>986905</v>
      </c>
      <c r="R10" s="10">
        <v>5391.14</v>
      </c>
      <c r="S10" s="28">
        <f t="shared" ref="S10:T10" si="27">Q10-L10</f>
        <v>-143141</v>
      </c>
      <c r="T10" s="30">
        <f t="shared" si="27"/>
        <v>-911.65999999999985</v>
      </c>
      <c r="U10" s="10">
        <v>222596</v>
      </c>
      <c r="V10" s="10">
        <v>11720.78</v>
      </c>
      <c r="W10" s="28">
        <f t="shared" ref="W10:X10" si="28">U10-N10</f>
        <v>12722</v>
      </c>
      <c r="X10" s="30">
        <f t="shared" si="28"/>
        <v>496.32000000000153</v>
      </c>
      <c r="Y10" s="30">
        <f t="shared" si="4"/>
        <v>-415.33999999999833</v>
      </c>
      <c r="Z10" s="10"/>
    </row>
    <row r="11" spans="1:26" ht="20.25" customHeight="1">
      <c r="A11" s="5" t="s">
        <v>33</v>
      </c>
      <c r="B11" s="5" t="s">
        <v>35</v>
      </c>
      <c r="C11" s="8">
        <v>471580</v>
      </c>
      <c r="D11" s="9">
        <v>1880.86</v>
      </c>
      <c r="E11" s="8">
        <v>101288</v>
      </c>
      <c r="F11" s="9">
        <v>4603.5200000000004</v>
      </c>
      <c r="G11" s="8">
        <v>471580</v>
      </c>
      <c r="H11" s="9">
        <v>1880.86</v>
      </c>
      <c r="I11" s="8">
        <v>101288</v>
      </c>
      <c r="J11" s="9">
        <v>4603.5200000000004</v>
      </c>
      <c r="K11" s="10"/>
      <c r="L11" s="11">
        <f t="shared" ref="L11:O11" si="29">SUM(C11+G11)</f>
        <v>943160</v>
      </c>
      <c r="M11" s="12">
        <f t="shared" si="29"/>
        <v>3761.72</v>
      </c>
      <c r="N11" s="11">
        <f t="shared" si="29"/>
        <v>202576</v>
      </c>
      <c r="O11" s="12">
        <f t="shared" si="29"/>
        <v>9207.0400000000009</v>
      </c>
      <c r="P11" s="30">
        <f t="shared" si="1"/>
        <v>12968.76</v>
      </c>
      <c r="Q11" s="10">
        <v>828256</v>
      </c>
      <c r="R11" s="10">
        <v>3244.8</v>
      </c>
      <c r="S11" s="28">
        <f t="shared" ref="S11:T11" si="30">Q11-L11</f>
        <v>-114904</v>
      </c>
      <c r="T11" s="30">
        <f t="shared" si="30"/>
        <v>-516.91999999999962</v>
      </c>
      <c r="U11" s="10">
        <v>216965</v>
      </c>
      <c r="V11" s="10">
        <v>9861.06</v>
      </c>
      <c r="W11" s="28">
        <f t="shared" ref="W11:X11" si="31">U11-N11</f>
        <v>14389</v>
      </c>
      <c r="X11" s="30">
        <f t="shared" si="31"/>
        <v>654.01999999999862</v>
      </c>
      <c r="Y11" s="30">
        <f t="shared" si="4"/>
        <v>137.099999999999</v>
      </c>
      <c r="Z11" s="10"/>
    </row>
    <row r="12" spans="1:26" ht="20.25" customHeight="1">
      <c r="A12" s="5" t="s">
        <v>33</v>
      </c>
      <c r="B12" s="5" t="s">
        <v>34</v>
      </c>
      <c r="C12" s="8">
        <v>93443</v>
      </c>
      <c r="D12" s="9">
        <v>934.44</v>
      </c>
      <c r="E12" s="8">
        <v>3650</v>
      </c>
      <c r="F12" s="9">
        <v>401.83</v>
      </c>
      <c r="G12" s="8">
        <v>93443</v>
      </c>
      <c r="H12" s="9">
        <v>1046.57</v>
      </c>
      <c r="I12" s="8">
        <v>3650</v>
      </c>
      <c r="J12" s="9">
        <v>450.05</v>
      </c>
      <c r="K12" s="10"/>
      <c r="L12" s="11">
        <f t="shared" ref="L12:O12" si="32">SUM(C12+G12)</f>
        <v>186886</v>
      </c>
      <c r="M12" s="12">
        <f t="shared" si="32"/>
        <v>1981.01</v>
      </c>
      <c r="N12" s="11">
        <f t="shared" si="32"/>
        <v>7300</v>
      </c>
      <c r="O12" s="12">
        <f t="shared" si="32"/>
        <v>851.88</v>
      </c>
      <c r="P12" s="30">
        <f t="shared" si="1"/>
        <v>2832.89</v>
      </c>
      <c r="Q12" s="10">
        <v>158649</v>
      </c>
      <c r="R12" s="10">
        <v>1776.88</v>
      </c>
      <c r="S12" s="28">
        <f t="shared" ref="S12:T12" si="33">Q12-L12</f>
        <v>-28237</v>
      </c>
      <c r="T12" s="30">
        <f t="shared" si="33"/>
        <v>-204.12999999999988</v>
      </c>
      <c r="U12" s="10">
        <v>5631</v>
      </c>
      <c r="V12" s="10">
        <v>694.3</v>
      </c>
      <c r="W12" s="28">
        <f t="shared" ref="W12:X12" si="34">U12-N12</f>
        <v>-1669</v>
      </c>
      <c r="X12" s="30">
        <f t="shared" si="34"/>
        <v>-157.58000000000004</v>
      </c>
      <c r="Y12" s="30">
        <f t="shared" si="4"/>
        <v>-361.70999999999992</v>
      </c>
      <c r="Z12" s="10"/>
    </row>
    <row r="13" spans="1:26" ht="20.25" customHeight="1">
      <c r="A13" s="5" t="s">
        <v>36</v>
      </c>
      <c r="B13" s="5" t="s">
        <v>27</v>
      </c>
      <c r="C13" s="8">
        <v>100922</v>
      </c>
      <c r="D13" s="9">
        <v>325.98</v>
      </c>
      <c r="E13" s="8">
        <v>29017</v>
      </c>
      <c r="F13" s="9">
        <v>1463.93</v>
      </c>
      <c r="G13" s="8">
        <v>100922</v>
      </c>
      <c r="H13" s="9">
        <v>325.98</v>
      </c>
      <c r="I13" s="8">
        <v>29017</v>
      </c>
      <c r="J13" s="9">
        <v>1463.93</v>
      </c>
      <c r="K13" s="10"/>
      <c r="L13" s="11">
        <f t="shared" ref="L13:O13" si="35">SUM(C13+G13)</f>
        <v>201844</v>
      </c>
      <c r="M13" s="12">
        <f t="shared" si="35"/>
        <v>651.96</v>
      </c>
      <c r="N13" s="11">
        <f t="shared" si="35"/>
        <v>58034</v>
      </c>
      <c r="O13" s="12">
        <f t="shared" si="35"/>
        <v>2927.86</v>
      </c>
      <c r="P13" s="30">
        <f t="shared" si="1"/>
        <v>3579.82</v>
      </c>
      <c r="Q13" s="10">
        <v>227446</v>
      </c>
      <c r="R13" s="10">
        <v>734.65</v>
      </c>
      <c r="S13" s="28">
        <f t="shared" ref="S13:T13" si="36">Q13-L13</f>
        <v>25602</v>
      </c>
      <c r="T13" s="30">
        <f t="shared" si="36"/>
        <v>82.689999999999941</v>
      </c>
      <c r="U13" s="10">
        <v>115816</v>
      </c>
      <c r="V13" s="10">
        <v>5842.92</v>
      </c>
      <c r="W13" s="28">
        <f t="shared" ref="W13:X13" si="37">U13-N13</f>
        <v>57782</v>
      </c>
      <c r="X13" s="30">
        <f t="shared" si="37"/>
        <v>2915.06</v>
      </c>
      <c r="Y13" s="30">
        <f t="shared" si="4"/>
        <v>2997.75</v>
      </c>
      <c r="Z13" s="10"/>
    </row>
    <row r="14" spans="1:26" ht="20.25" customHeight="1">
      <c r="A14" s="5" t="s">
        <v>36</v>
      </c>
      <c r="B14" s="5" t="s">
        <v>35</v>
      </c>
      <c r="C14" s="8">
        <v>100922</v>
      </c>
      <c r="D14" s="9">
        <v>325.98</v>
      </c>
      <c r="E14" s="8">
        <v>29017</v>
      </c>
      <c r="F14" s="9">
        <v>1318.85</v>
      </c>
      <c r="G14" s="8">
        <v>100922</v>
      </c>
      <c r="H14" s="9">
        <v>325.98</v>
      </c>
      <c r="I14" s="8">
        <v>29017</v>
      </c>
      <c r="J14" s="9">
        <v>1318.85</v>
      </c>
      <c r="K14" s="10"/>
      <c r="L14" s="11">
        <f t="shared" ref="L14:O14" si="38">SUM(C14+G14)</f>
        <v>201844</v>
      </c>
      <c r="M14" s="12">
        <f t="shared" si="38"/>
        <v>651.96</v>
      </c>
      <c r="N14" s="11">
        <f t="shared" si="38"/>
        <v>58034</v>
      </c>
      <c r="O14" s="12">
        <f t="shared" si="38"/>
        <v>2637.7</v>
      </c>
      <c r="P14" s="30">
        <f t="shared" si="1"/>
        <v>3289.66</v>
      </c>
      <c r="Q14" s="10">
        <v>227446</v>
      </c>
      <c r="R14" s="10">
        <v>734.65</v>
      </c>
      <c r="S14" s="28">
        <f t="shared" ref="S14:T14" si="39">Q14-L14</f>
        <v>25602</v>
      </c>
      <c r="T14" s="30">
        <f t="shared" si="39"/>
        <v>82.689999999999941</v>
      </c>
      <c r="U14" s="10">
        <v>115816</v>
      </c>
      <c r="V14" s="10">
        <v>5263.83</v>
      </c>
      <c r="W14" s="28">
        <f t="shared" ref="W14:X14" si="40">U14-N14</f>
        <v>57782</v>
      </c>
      <c r="X14" s="30">
        <f t="shared" si="40"/>
        <v>2626.13</v>
      </c>
      <c r="Y14" s="30">
        <f t="shared" si="4"/>
        <v>2708.82</v>
      </c>
      <c r="Z14" s="10"/>
    </row>
    <row r="15" spans="1:26" ht="20.25" customHeight="1">
      <c r="A15" s="5" t="s">
        <v>198</v>
      </c>
      <c r="B15" s="5" t="s">
        <v>27</v>
      </c>
      <c r="C15" s="8">
        <v>14977</v>
      </c>
      <c r="D15" s="9">
        <v>86.61</v>
      </c>
      <c r="E15" s="8">
        <v>2802</v>
      </c>
      <c r="F15" s="9">
        <v>169.75</v>
      </c>
      <c r="G15" s="8">
        <v>14977</v>
      </c>
      <c r="H15" s="9">
        <v>86.61</v>
      </c>
      <c r="I15" s="8">
        <v>2802</v>
      </c>
      <c r="J15" s="9">
        <v>169.75</v>
      </c>
      <c r="K15" s="10"/>
      <c r="L15" s="11">
        <f t="shared" ref="L15:O15" si="41">SUM(C15+G15)</f>
        <v>29954</v>
      </c>
      <c r="M15" s="12">
        <f t="shared" si="41"/>
        <v>173.22</v>
      </c>
      <c r="N15" s="11">
        <f t="shared" si="41"/>
        <v>5604</v>
      </c>
      <c r="O15" s="12">
        <f t="shared" si="41"/>
        <v>339.5</v>
      </c>
      <c r="P15" s="30">
        <f t="shared" si="1"/>
        <v>512.72</v>
      </c>
      <c r="Q15" s="10">
        <v>24290</v>
      </c>
      <c r="R15" s="10">
        <v>138.12</v>
      </c>
      <c r="S15" s="28">
        <f t="shared" ref="S15:T15" si="42">Q15-L15</f>
        <v>-5664</v>
      </c>
      <c r="T15" s="30">
        <f t="shared" si="42"/>
        <v>-35.099999999999994</v>
      </c>
      <c r="U15" s="10">
        <v>6908</v>
      </c>
      <c r="V15" s="10">
        <v>418.49</v>
      </c>
      <c r="W15" s="28">
        <f t="shared" ref="W15:X15" si="43">U15-N15</f>
        <v>1304</v>
      </c>
      <c r="X15" s="30">
        <f t="shared" si="43"/>
        <v>78.990000000000009</v>
      </c>
      <c r="Y15" s="30">
        <f t="shared" si="4"/>
        <v>43.890000000000015</v>
      </c>
      <c r="Z15" s="10"/>
    </row>
    <row r="16" spans="1:26" ht="20.25" customHeight="1">
      <c r="A16" s="5" t="s">
        <v>198</v>
      </c>
      <c r="B16" s="5" t="s">
        <v>32</v>
      </c>
      <c r="C16" s="8">
        <v>14977</v>
      </c>
      <c r="D16" s="9">
        <v>65.7</v>
      </c>
      <c r="E16" s="8">
        <v>2802</v>
      </c>
      <c r="F16" s="9">
        <v>129.9</v>
      </c>
      <c r="G16" s="8">
        <v>14977</v>
      </c>
      <c r="H16" s="9">
        <v>65.7</v>
      </c>
      <c r="I16" s="8">
        <v>2802</v>
      </c>
      <c r="J16" s="9">
        <v>129.9</v>
      </c>
      <c r="K16" s="10"/>
      <c r="L16" s="11">
        <f t="shared" ref="L16:O16" si="44">SUM(C16+G16)</f>
        <v>29954</v>
      </c>
      <c r="M16" s="12">
        <f t="shared" si="44"/>
        <v>131.4</v>
      </c>
      <c r="N16" s="11">
        <f t="shared" si="44"/>
        <v>5604</v>
      </c>
      <c r="O16" s="12">
        <f t="shared" si="44"/>
        <v>259.8</v>
      </c>
      <c r="P16" s="30">
        <f t="shared" si="1"/>
        <v>391.20000000000005</v>
      </c>
      <c r="Q16" s="10">
        <v>24290</v>
      </c>
      <c r="R16" s="10">
        <v>105.38</v>
      </c>
      <c r="S16" s="28">
        <f t="shared" ref="S16:T16" si="45">Q16-L16</f>
        <v>-5664</v>
      </c>
      <c r="T16" s="30">
        <f t="shared" si="45"/>
        <v>-26.02000000000001</v>
      </c>
      <c r="U16" s="10">
        <v>6908</v>
      </c>
      <c r="V16" s="10">
        <v>320.25</v>
      </c>
      <c r="W16" s="28">
        <f t="shared" ref="W16:X16" si="46">U16-N16</f>
        <v>1304</v>
      </c>
      <c r="X16" s="30">
        <f t="shared" si="46"/>
        <v>60.449999999999989</v>
      </c>
      <c r="Y16" s="30">
        <f t="shared" si="4"/>
        <v>34.429999999999978</v>
      </c>
      <c r="Z16" s="10"/>
    </row>
    <row r="17" spans="1:26" ht="20.25" customHeight="1">
      <c r="A17" s="5" t="s">
        <v>213</v>
      </c>
      <c r="B17" s="5" t="s">
        <v>27</v>
      </c>
      <c r="C17" s="8">
        <v>360984</v>
      </c>
      <c r="D17" s="9">
        <v>1519.26</v>
      </c>
      <c r="E17" s="8">
        <v>38326</v>
      </c>
      <c r="F17" s="9">
        <v>1988.76</v>
      </c>
      <c r="G17" s="8">
        <v>360984</v>
      </c>
      <c r="H17" s="9">
        <v>1519.26</v>
      </c>
      <c r="I17" s="8">
        <v>38326</v>
      </c>
      <c r="J17" s="9">
        <v>1988.76</v>
      </c>
      <c r="K17" s="10"/>
      <c r="L17" s="11">
        <f t="shared" ref="L17:O17" si="47">SUM(C17+G17)</f>
        <v>721968</v>
      </c>
      <c r="M17" s="12">
        <f t="shared" si="47"/>
        <v>3038.52</v>
      </c>
      <c r="N17" s="11">
        <f t="shared" si="47"/>
        <v>76652</v>
      </c>
      <c r="O17" s="12">
        <f t="shared" si="47"/>
        <v>3977.52</v>
      </c>
      <c r="P17" s="30">
        <f t="shared" si="1"/>
        <v>7016.04</v>
      </c>
      <c r="Q17" s="10">
        <v>804647</v>
      </c>
      <c r="R17" s="10">
        <v>3381.72</v>
      </c>
      <c r="S17" s="28">
        <f t="shared" ref="S17:T17" si="48">Q17-L17</f>
        <v>82679</v>
      </c>
      <c r="T17" s="30">
        <f t="shared" si="48"/>
        <v>343.19999999999982</v>
      </c>
      <c r="U17" s="10">
        <v>107857</v>
      </c>
      <c r="V17" s="10">
        <v>5577.75</v>
      </c>
      <c r="W17" s="28">
        <f t="shared" ref="W17:X17" si="49">U17-N17</f>
        <v>31205</v>
      </c>
      <c r="X17" s="30">
        <f t="shared" si="49"/>
        <v>1600.23</v>
      </c>
      <c r="Y17" s="30">
        <f t="shared" si="4"/>
        <v>1943.4299999999998</v>
      </c>
      <c r="Z17" s="10"/>
    </row>
    <row r="18" spans="1:26" ht="20.25" customHeight="1">
      <c r="A18" s="5" t="s">
        <v>213</v>
      </c>
      <c r="B18" s="5" t="s">
        <v>52</v>
      </c>
      <c r="C18" s="8">
        <v>318826</v>
      </c>
      <c r="D18" s="9">
        <v>1348.95</v>
      </c>
      <c r="E18" s="8">
        <v>20624</v>
      </c>
      <c r="F18" s="9">
        <v>986.99</v>
      </c>
      <c r="G18" s="8">
        <v>318826</v>
      </c>
      <c r="H18" s="9">
        <v>1348.95</v>
      </c>
      <c r="I18" s="8">
        <v>20624</v>
      </c>
      <c r="J18" s="9">
        <v>986.99</v>
      </c>
      <c r="K18" s="10"/>
      <c r="L18" s="11">
        <f t="shared" ref="L18:O18" si="50">SUM(C18+G18)</f>
        <v>637652</v>
      </c>
      <c r="M18" s="12">
        <f t="shared" si="50"/>
        <v>2697.9</v>
      </c>
      <c r="N18" s="11">
        <f t="shared" si="50"/>
        <v>41248</v>
      </c>
      <c r="O18" s="12">
        <f t="shared" si="50"/>
        <v>1973.98</v>
      </c>
      <c r="P18" s="30">
        <f t="shared" si="1"/>
        <v>4671.88</v>
      </c>
      <c r="Q18" s="10">
        <v>704204</v>
      </c>
      <c r="R18" s="10">
        <v>2975.93</v>
      </c>
      <c r="S18" s="28">
        <f t="shared" ref="S18:T18" si="51">Q18-L18</f>
        <v>66552</v>
      </c>
      <c r="T18" s="30">
        <f t="shared" si="51"/>
        <v>278.02999999999975</v>
      </c>
      <c r="U18" s="10">
        <v>50879</v>
      </c>
      <c r="V18" s="10">
        <v>2435.0700000000002</v>
      </c>
      <c r="W18" s="28">
        <f t="shared" ref="W18:X18" si="52">U18-N18</f>
        <v>9631</v>
      </c>
      <c r="X18" s="30">
        <f t="shared" si="52"/>
        <v>461.09000000000015</v>
      </c>
      <c r="Y18" s="30">
        <f t="shared" si="4"/>
        <v>739.11999999999989</v>
      </c>
      <c r="Z18" s="10"/>
    </row>
    <row r="19" spans="1:26" ht="20.25" customHeight="1">
      <c r="A19" s="5" t="s">
        <v>214</v>
      </c>
      <c r="B19" s="5" t="s">
        <v>215</v>
      </c>
      <c r="C19" s="8">
        <v>42157</v>
      </c>
      <c r="D19" s="9">
        <v>170.32</v>
      </c>
      <c r="E19" s="8">
        <v>17702</v>
      </c>
      <c r="F19" s="9">
        <v>804.58</v>
      </c>
      <c r="G19" s="8">
        <v>42157</v>
      </c>
      <c r="H19" s="9">
        <v>170.32</v>
      </c>
      <c r="I19" s="8">
        <v>17702</v>
      </c>
      <c r="J19" s="9">
        <v>804.58</v>
      </c>
      <c r="K19" s="10"/>
      <c r="L19" s="11">
        <f t="shared" ref="L19:O19" si="53">SUM(C19+G19)</f>
        <v>84314</v>
      </c>
      <c r="M19" s="12">
        <f t="shared" si="53"/>
        <v>340.64</v>
      </c>
      <c r="N19" s="11">
        <f t="shared" si="53"/>
        <v>35404</v>
      </c>
      <c r="O19" s="12">
        <f t="shared" si="53"/>
        <v>1609.16</v>
      </c>
      <c r="P19" s="30">
        <f t="shared" si="1"/>
        <v>1949.8000000000002</v>
      </c>
      <c r="Q19" s="10">
        <v>100443</v>
      </c>
      <c r="R19" s="10">
        <v>405.79</v>
      </c>
      <c r="S19" s="28">
        <f t="shared" ref="S19:T19" si="54">Q19-L19</f>
        <v>16129</v>
      </c>
      <c r="T19" s="30">
        <f t="shared" si="54"/>
        <v>65.150000000000034</v>
      </c>
      <c r="U19" s="10">
        <v>56978</v>
      </c>
      <c r="V19" s="10">
        <v>2589.65</v>
      </c>
      <c r="W19" s="28">
        <f t="shared" ref="W19:X19" si="55">U19-N19</f>
        <v>21574</v>
      </c>
      <c r="X19" s="30">
        <f t="shared" si="55"/>
        <v>980.49</v>
      </c>
      <c r="Y19" s="30">
        <f t="shared" si="4"/>
        <v>1045.6400000000001</v>
      </c>
      <c r="Z19" s="10"/>
    </row>
    <row r="20" spans="1:26" ht="20.25" customHeight="1">
      <c r="A20" s="5" t="s">
        <v>124</v>
      </c>
      <c r="B20" s="5" t="s">
        <v>27</v>
      </c>
      <c r="C20" s="8">
        <v>256603</v>
      </c>
      <c r="D20" s="9">
        <v>1169.75</v>
      </c>
      <c r="E20" s="8">
        <v>5262</v>
      </c>
      <c r="F20" s="9">
        <v>465.09</v>
      </c>
      <c r="G20" s="8">
        <v>256603</v>
      </c>
      <c r="H20" s="9">
        <v>1169.75</v>
      </c>
      <c r="I20" s="8">
        <v>5262</v>
      </c>
      <c r="J20" s="9">
        <v>465.09</v>
      </c>
      <c r="K20" s="10"/>
      <c r="L20" s="11">
        <f t="shared" ref="L20:O20" si="56">SUM(C20+G20)</f>
        <v>513206</v>
      </c>
      <c r="M20" s="12">
        <f t="shared" si="56"/>
        <v>2339.5</v>
      </c>
      <c r="N20" s="11">
        <f t="shared" si="56"/>
        <v>10524</v>
      </c>
      <c r="O20" s="12">
        <f t="shared" si="56"/>
        <v>930.18</v>
      </c>
      <c r="P20" s="30">
        <f t="shared" si="1"/>
        <v>3269.68</v>
      </c>
      <c r="Q20" s="10">
        <v>476332</v>
      </c>
      <c r="R20" s="10">
        <v>2343.9499999999998</v>
      </c>
      <c r="S20" s="28">
        <f t="shared" ref="S20:T20" si="57">Q20-L20</f>
        <v>-36874</v>
      </c>
      <c r="T20" s="30">
        <f t="shared" si="57"/>
        <v>4.4499999999998181</v>
      </c>
      <c r="U20" s="10">
        <v>9841</v>
      </c>
      <c r="V20" s="10">
        <v>903.87</v>
      </c>
      <c r="W20" s="28">
        <f t="shared" ref="W20:X20" si="58">U20-N20</f>
        <v>-683</v>
      </c>
      <c r="X20" s="30">
        <f t="shared" si="58"/>
        <v>-26.309999999999945</v>
      </c>
      <c r="Y20" s="30">
        <f t="shared" si="4"/>
        <v>-21.860000000000127</v>
      </c>
      <c r="Z20" s="10"/>
    </row>
    <row r="21" spans="1:26" ht="20.25" customHeight="1">
      <c r="A21" s="5" t="s">
        <v>124</v>
      </c>
      <c r="B21" s="5" t="s">
        <v>34</v>
      </c>
      <c r="C21" s="8">
        <v>36777</v>
      </c>
      <c r="D21" s="9">
        <v>367.77</v>
      </c>
      <c r="E21" s="8">
        <v>2290</v>
      </c>
      <c r="F21" s="9">
        <v>252.11</v>
      </c>
      <c r="G21" s="8">
        <v>36777</v>
      </c>
      <c r="H21" s="9">
        <v>411.9</v>
      </c>
      <c r="I21" s="8">
        <v>2290</v>
      </c>
      <c r="J21" s="9">
        <v>282.36</v>
      </c>
      <c r="K21" s="10"/>
      <c r="L21" s="11">
        <f t="shared" ref="L21:O21" si="59">SUM(C21+G21)</f>
        <v>73554</v>
      </c>
      <c r="M21" s="12">
        <f t="shared" si="59"/>
        <v>779.67</v>
      </c>
      <c r="N21" s="11">
        <f t="shared" si="59"/>
        <v>4580</v>
      </c>
      <c r="O21" s="12">
        <f t="shared" si="59"/>
        <v>534.47</v>
      </c>
      <c r="P21" s="30">
        <f t="shared" si="1"/>
        <v>1314.1399999999999</v>
      </c>
      <c r="Q21" s="10">
        <v>86879</v>
      </c>
      <c r="R21" s="10">
        <v>973.06</v>
      </c>
      <c r="S21" s="28">
        <f t="shared" ref="S21:T21" si="60">Q21-L21</f>
        <v>13325</v>
      </c>
      <c r="T21" s="30">
        <f t="shared" si="60"/>
        <v>193.39</v>
      </c>
      <c r="U21" s="10">
        <v>4674</v>
      </c>
      <c r="V21" s="10">
        <v>576.29999999999995</v>
      </c>
      <c r="W21" s="28">
        <f t="shared" ref="W21:X21" si="61">U21-N21</f>
        <v>94</v>
      </c>
      <c r="X21" s="30">
        <f t="shared" si="61"/>
        <v>41.829999999999927</v>
      </c>
      <c r="Y21" s="30">
        <f t="shared" si="4"/>
        <v>235.21999999999991</v>
      </c>
      <c r="Z21" s="10"/>
    </row>
    <row r="22" spans="1:26" ht="20.25" customHeight="1">
      <c r="A22" s="5" t="s">
        <v>124</v>
      </c>
      <c r="B22" s="5" t="s">
        <v>35</v>
      </c>
      <c r="C22" s="8">
        <v>219826</v>
      </c>
      <c r="D22" s="9">
        <v>710.04</v>
      </c>
      <c r="E22" s="8">
        <v>2972</v>
      </c>
      <c r="F22" s="9">
        <v>135.1</v>
      </c>
      <c r="G22" s="8">
        <v>219826</v>
      </c>
      <c r="H22" s="9">
        <v>710.04</v>
      </c>
      <c r="I22" s="8">
        <v>2972</v>
      </c>
      <c r="J22" s="9">
        <v>135.1</v>
      </c>
      <c r="K22" s="10"/>
      <c r="L22" s="11">
        <f t="shared" ref="L22:O22" si="62">SUM(C22+G22)</f>
        <v>439652</v>
      </c>
      <c r="M22" s="12">
        <f t="shared" si="62"/>
        <v>1420.08</v>
      </c>
      <c r="N22" s="11">
        <f t="shared" si="62"/>
        <v>5944</v>
      </c>
      <c r="O22" s="12">
        <f t="shared" si="62"/>
        <v>270.2</v>
      </c>
      <c r="P22" s="30">
        <f t="shared" si="1"/>
        <v>1690.28</v>
      </c>
      <c r="Q22" s="10">
        <v>389453</v>
      </c>
      <c r="R22" s="10">
        <v>1257.93</v>
      </c>
      <c r="S22" s="28">
        <f t="shared" ref="S22:T22" si="63">Q22-L22</f>
        <v>-50199</v>
      </c>
      <c r="T22" s="30">
        <f t="shared" si="63"/>
        <v>-162.14999999999986</v>
      </c>
      <c r="U22" s="10">
        <v>5167</v>
      </c>
      <c r="V22" s="10">
        <v>234.84</v>
      </c>
      <c r="W22" s="28">
        <f t="shared" ref="W22:X22" si="64">U22-N22</f>
        <v>-777</v>
      </c>
      <c r="X22" s="30">
        <f t="shared" si="64"/>
        <v>-35.359999999999985</v>
      </c>
      <c r="Y22" s="30">
        <f t="shared" si="4"/>
        <v>-197.50999999999985</v>
      </c>
      <c r="Z22" s="10"/>
    </row>
    <row r="23" spans="1:26" ht="20.25" customHeight="1">
      <c r="A23" s="5" t="s">
        <v>199</v>
      </c>
      <c r="B23" s="5" t="s">
        <v>27</v>
      </c>
      <c r="C23" s="8">
        <v>48199</v>
      </c>
      <c r="D23" s="9">
        <v>198.79</v>
      </c>
      <c r="E23" s="8">
        <v>10760</v>
      </c>
      <c r="F23" s="9">
        <v>542.84</v>
      </c>
      <c r="G23" s="8">
        <v>48199</v>
      </c>
      <c r="H23" s="9">
        <v>198.79</v>
      </c>
      <c r="I23" s="8">
        <v>10760</v>
      </c>
      <c r="J23" s="9">
        <v>542.84</v>
      </c>
      <c r="K23" s="10"/>
      <c r="L23" s="11">
        <f t="shared" ref="L23:O23" si="65">SUM(C23+G23)</f>
        <v>96398</v>
      </c>
      <c r="M23" s="12">
        <f t="shared" si="65"/>
        <v>397.58</v>
      </c>
      <c r="N23" s="11">
        <f t="shared" si="65"/>
        <v>21520</v>
      </c>
      <c r="O23" s="12">
        <f t="shared" si="65"/>
        <v>1085.68</v>
      </c>
      <c r="P23" s="30">
        <f t="shared" si="1"/>
        <v>1483.26</v>
      </c>
      <c r="Q23" s="10">
        <v>96831</v>
      </c>
      <c r="R23" s="10">
        <v>402.98</v>
      </c>
      <c r="S23" s="28">
        <f t="shared" ref="S23:T23" si="66">Q23-L23</f>
        <v>433</v>
      </c>
      <c r="T23" s="30">
        <f t="shared" si="66"/>
        <v>5.4000000000000341</v>
      </c>
      <c r="U23" s="10">
        <v>20085</v>
      </c>
      <c r="V23" s="10">
        <v>1013.29</v>
      </c>
      <c r="W23" s="28">
        <f t="shared" ref="W23:X23" si="67">U23-N23</f>
        <v>-1435</v>
      </c>
      <c r="X23" s="30">
        <f t="shared" si="67"/>
        <v>-72.3900000000001</v>
      </c>
      <c r="Y23" s="30">
        <f t="shared" si="4"/>
        <v>-66.990000000000066</v>
      </c>
      <c r="Z23" s="10"/>
    </row>
    <row r="24" spans="1:26" ht="20.25" customHeight="1">
      <c r="A24" s="5" t="s">
        <v>199</v>
      </c>
      <c r="B24" s="5" t="s">
        <v>32</v>
      </c>
      <c r="C24" s="8">
        <v>48199</v>
      </c>
      <c r="D24" s="9">
        <v>198.79</v>
      </c>
      <c r="E24" s="8">
        <v>10760</v>
      </c>
      <c r="F24" s="9">
        <v>489.04</v>
      </c>
      <c r="G24" s="8">
        <v>48199</v>
      </c>
      <c r="H24" s="9">
        <v>198.79</v>
      </c>
      <c r="I24" s="8">
        <v>10760</v>
      </c>
      <c r="J24" s="9">
        <v>489.04</v>
      </c>
      <c r="K24" s="10"/>
      <c r="L24" s="11">
        <f t="shared" ref="L24:O24" si="68">SUM(C24+G24)</f>
        <v>96398</v>
      </c>
      <c r="M24" s="12">
        <f t="shared" si="68"/>
        <v>397.58</v>
      </c>
      <c r="N24" s="11">
        <f t="shared" si="68"/>
        <v>21520</v>
      </c>
      <c r="O24" s="12">
        <f t="shared" si="68"/>
        <v>978.08</v>
      </c>
      <c r="P24" s="30">
        <f t="shared" si="1"/>
        <v>1375.66</v>
      </c>
      <c r="Q24" s="10">
        <v>96831</v>
      </c>
      <c r="R24" s="10">
        <v>402.98</v>
      </c>
      <c r="S24" s="28">
        <f t="shared" ref="S24:T24" si="69">Q24-L24</f>
        <v>433</v>
      </c>
      <c r="T24" s="30">
        <f t="shared" si="69"/>
        <v>5.4000000000000341</v>
      </c>
      <c r="U24" s="10">
        <v>20085</v>
      </c>
      <c r="V24" s="10">
        <v>912.86</v>
      </c>
      <c r="W24" s="28">
        <f t="shared" ref="W24:X24" si="70">U24-N24</f>
        <v>-1435</v>
      </c>
      <c r="X24" s="30">
        <f t="shared" si="70"/>
        <v>-65.220000000000027</v>
      </c>
      <c r="Y24" s="30">
        <f t="shared" si="4"/>
        <v>-59.819999999999993</v>
      </c>
      <c r="Z24" s="10"/>
    </row>
    <row r="25" spans="1:26" ht="20.25" customHeight="1">
      <c r="A25" s="5" t="s">
        <v>46</v>
      </c>
      <c r="B25" s="5" t="s">
        <v>27</v>
      </c>
      <c r="C25" s="8">
        <v>115888</v>
      </c>
      <c r="D25" s="9">
        <v>519.80999999999995</v>
      </c>
      <c r="E25" s="8">
        <v>10950</v>
      </c>
      <c r="F25" s="9">
        <v>552.42999999999995</v>
      </c>
      <c r="G25" s="8">
        <v>115888</v>
      </c>
      <c r="H25" s="9">
        <v>519.80999999999995</v>
      </c>
      <c r="I25" s="8">
        <v>10950</v>
      </c>
      <c r="J25" s="9">
        <v>552.42999999999995</v>
      </c>
      <c r="K25" s="10"/>
      <c r="L25" s="11">
        <f t="shared" ref="L25:O25" si="71">SUM(C25+G25)</f>
        <v>231776</v>
      </c>
      <c r="M25" s="12">
        <f t="shared" si="71"/>
        <v>1039.6199999999999</v>
      </c>
      <c r="N25" s="11">
        <f t="shared" si="71"/>
        <v>21900</v>
      </c>
      <c r="O25" s="12">
        <f t="shared" si="71"/>
        <v>1104.8599999999999</v>
      </c>
      <c r="P25" s="30">
        <f t="shared" si="1"/>
        <v>2144.4799999999996</v>
      </c>
      <c r="Q25" s="10">
        <v>196983</v>
      </c>
      <c r="R25" s="10">
        <v>920.49</v>
      </c>
      <c r="S25" s="28">
        <f t="shared" ref="S25:T25" si="72">Q25-L25</f>
        <v>-34793</v>
      </c>
      <c r="T25" s="30">
        <f t="shared" si="72"/>
        <v>-119.12999999999988</v>
      </c>
      <c r="U25" s="10">
        <v>15625</v>
      </c>
      <c r="V25" s="10">
        <v>788.28</v>
      </c>
      <c r="W25" s="28">
        <f t="shared" ref="W25:X25" si="73">U25-N25</f>
        <v>-6275</v>
      </c>
      <c r="X25" s="30">
        <f t="shared" si="73"/>
        <v>-316.57999999999993</v>
      </c>
      <c r="Y25" s="30">
        <f t="shared" si="4"/>
        <v>-435.70999999999981</v>
      </c>
      <c r="Z25" s="10"/>
    </row>
    <row r="26" spans="1:26" ht="20.25" customHeight="1">
      <c r="A26" s="5" t="s">
        <v>46</v>
      </c>
      <c r="B26" s="5" t="s">
        <v>35</v>
      </c>
      <c r="C26" s="8">
        <v>100192</v>
      </c>
      <c r="D26" s="9">
        <v>323.62</v>
      </c>
      <c r="E26" s="8">
        <v>10950</v>
      </c>
      <c r="F26" s="9">
        <v>497.68</v>
      </c>
      <c r="G26" s="8">
        <v>100192</v>
      </c>
      <c r="H26" s="9">
        <v>323.62</v>
      </c>
      <c r="I26" s="8">
        <v>10950</v>
      </c>
      <c r="J26" s="9">
        <v>497.68</v>
      </c>
      <c r="K26" s="10"/>
      <c r="L26" s="11">
        <f t="shared" ref="L26:O26" si="74">SUM(C26+G26)</f>
        <v>200384</v>
      </c>
      <c r="M26" s="12">
        <f t="shared" si="74"/>
        <v>647.24</v>
      </c>
      <c r="N26" s="11">
        <f t="shared" si="74"/>
        <v>21900</v>
      </c>
      <c r="O26" s="12">
        <f t="shared" si="74"/>
        <v>995.36</v>
      </c>
      <c r="P26" s="30">
        <f t="shared" si="1"/>
        <v>1642.6</v>
      </c>
      <c r="Q26" s="10">
        <v>166324</v>
      </c>
      <c r="R26" s="10">
        <v>537.23</v>
      </c>
      <c r="S26" s="28">
        <f t="shared" ref="S26:T26" si="75">Q26-L26</f>
        <v>-34060</v>
      </c>
      <c r="T26" s="30">
        <f t="shared" si="75"/>
        <v>-110.00999999999999</v>
      </c>
      <c r="U26" s="10">
        <v>15625</v>
      </c>
      <c r="V26" s="10">
        <v>710.15</v>
      </c>
      <c r="W26" s="28">
        <f t="shared" ref="W26:X26" si="76">U26-N26</f>
        <v>-6275</v>
      </c>
      <c r="X26" s="30">
        <f t="shared" si="76"/>
        <v>-285.21000000000004</v>
      </c>
      <c r="Y26" s="30">
        <f t="shared" si="4"/>
        <v>-395.22</v>
      </c>
      <c r="Z26" s="10"/>
    </row>
    <row r="27" spans="1:26" ht="20.25" customHeight="1">
      <c r="A27" s="5" t="s">
        <v>46</v>
      </c>
      <c r="B27" s="5" t="s">
        <v>34</v>
      </c>
      <c r="C27" s="8">
        <v>15695</v>
      </c>
      <c r="D27" s="9">
        <v>156.94999999999999</v>
      </c>
      <c r="E27" s="8">
        <v>0</v>
      </c>
      <c r="F27" s="9">
        <v>0</v>
      </c>
      <c r="G27" s="8">
        <v>15695</v>
      </c>
      <c r="H27" s="9">
        <v>175.78</v>
      </c>
      <c r="I27" s="8">
        <v>0</v>
      </c>
      <c r="J27" s="9">
        <v>0</v>
      </c>
      <c r="K27" s="10"/>
      <c r="L27" s="11">
        <f t="shared" ref="L27:O27" si="77">SUM(C27+G27)</f>
        <v>31390</v>
      </c>
      <c r="M27" s="12">
        <f t="shared" si="77"/>
        <v>332.73</v>
      </c>
      <c r="N27" s="11">
        <f t="shared" si="77"/>
        <v>0</v>
      </c>
      <c r="O27" s="12">
        <f t="shared" si="77"/>
        <v>0</v>
      </c>
      <c r="P27" s="30">
        <f t="shared" si="1"/>
        <v>332.73</v>
      </c>
      <c r="Q27" s="10">
        <v>30659</v>
      </c>
      <c r="R27" s="10">
        <v>343.37</v>
      </c>
      <c r="S27" s="28">
        <f t="shared" ref="S27:T27" si="78">Q27-L27</f>
        <v>-731</v>
      </c>
      <c r="T27" s="30">
        <f t="shared" si="78"/>
        <v>10.639999999999986</v>
      </c>
      <c r="U27" s="10">
        <v>0</v>
      </c>
      <c r="V27" s="10">
        <v>0</v>
      </c>
      <c r="W27" s="28">
        <f t="shared" ref="W27:X27" si="79">U27-N27</f>
        <v>0</v>
      </c>
      <c r="X27" s="30">
        <f t="shared" si="79"/>
        <v>0</v>
      </c>
      <c r="Y27" s="30">
        <f t="shared" si="4"/>
        <v>10.639999999999986</v>
      </c>
      <c r="Z27" s="10"/>
    </row>
    <row r="28" spans="1:26" ht="20.25" customHeight="1">
      <c r="A28" s="5" t="s">
        <v>130</v>
      </c>
      <c r="B28" s="5" t="s">
        <v>27</v>
      </c>
      <c r="C28" s="8">
        <v>223260</v>
      </c>
      <c r="D28" s="9">
        <v>946.62</v>
      </c>
      <c r="E28" s="8">
        <v>36147</v>
      </c>
      <c r="F28" s="9">
        <v>1620.83</v>
      </c>
      <c r="G28" s="8">
        <v>223260</v>
      </c>
      <c r="H28" s="9">
        <v>946.62</v>
      </c>
      <c r="I28" s="8">
        <v>36147</v>
      </c>
      <c r="J28" s="9">
        <v>1620.83</v>
      </c>
      <c r="K28" s="10"/>
      <c r="L28" s="11">
        <f t="shared" ref="L28:O28" si="80">SUM(C28+G28)</f>
        <v>446520</v>
      </c>
      <c r="M28" s="12">
        <f t="shared" si="80"/>
        <v>1893.24</v>
      </c>
      <c r="N28" s="11">
        <f t="shared" si="80"/>
        <v>72294</v>
      </c>
      <c r="O28" s="12">
        <f t="shared" si="80"/>
        <v>3241.66</v>
      </c>
      <c r="P28" s="30">
        <f t="shared" si="1"/>
        <v>5134.8999999999996</v>
      </c>
      <c r="Q28" s="10">
        <v>284795</v>
      </c>
      <c r="R28" s="10">
        <v>1207.54</v>
      </c>
      <c r="S28" s="28">
        <f t="shared" ref="S28:T28" si="81">Q28-L28</f>
        <v>-161725</v>
      </c>
      <c r="T28" s="30">
        <f t="shared" si="81"/>
        <v>-685.7</v>
      </c>
      <c r="U28" s="10">
        <v>41153</v>
      </c>
      <c r="V28" s="10">
        <v>1845.3</v>
      </c>
      <c r="W28" s="28">
        <f t="shared" ref="W28:X28" si="82">U28-N28</f>
        <v>-31141</v>
      </c>
      <c r="X28" s="30">
        <f t="shared" si="82"/>
        <v>-1396.36</v>
      </c>
      <c r="Y28" s="30">
        <f t="shared" si="4"/>
        <v>-2082.06</v>
      </c>
      <c r="Z28" s="10"/>
    </row>
    <row r="29" spans="1:26" ht="20.25" customHeight="1">
      <c r="A29" s="5" t="s">
        <v>130</v>
      </c>
      <c r="B29" s="5" t="s">
        <v>30</v>
      </c>
      <c r="C29" s="8">
        <v>223260</v>
      </c>
      <c r="D29" s="9">
        <v>946.62</v>
      </c>
      <c r="E29" s="8">
        <v>36147</v>
      </c>
      <c r="F29" s="9">
        <v>1460.34</v>
      </c>
      <c r="G29" s="8">
        <v>223260</v>
      </c>
      <c r="H29" s="9">
        <v>946.62</v>
      </c>
      <c r="I29" s="8">
        <v>36147</v>
      </c>
      <c r="J29" s="9">
        <v>1460.34</v>
      </c>
      <c r="K29" s="10"/>
      <c r="L29" s="11">
        <f t="shared" ref="L29:O29" si="83">SUM(C29+G29)</f>
        <v>446520</v>
      </c>
      <c r="M29" s="12">
        <f t="shared" si="83"/>
        <v>1893.24</v>
      </c>
      <c r="N29" s="11">
        <f t="shared" si="83"/>
        <v>72294</v>
      </c>
      <c r="O29" s="12">
        <f t="shared" si="83"/>
        <v>2920.68</v>
      </c>
      <c r="P29" s="30">
        <f t="shared" si="1"/>
        <v>4813.92</v>
      </c>
      <c r="Q29" s="10">
        <v>284795</v>
      </c>
      <c r="R29" s="10">
        <v>1207.54</v>
      </c>
      <c r="S29" s="28">
        <f t="shared" ref="S29:T29" si="84">Q29-L29</f>
        <v>-161725</v>
      </c>
      <c r="T29" s="30">
        <f t="shared" si="84"/>
        <v>-685.7</v>
      </c>
      <c r="U29" s="10">
        <v>41153</v>
      </c>
      <c r="V29" s="10">
        <v>1662.58</v>
      </c>
      <c r="W29" s="28">
        <f t="shared" ref="W29:X29" si="85">U29-N29</f>
        <v>-31141</v>
      </c>
      <c r="X29" s="30">
        <f t="shared" si="85"/>
        <v>-1258.0999999999999</v>
      </c>
      <c r="Y29" s="30">
        <f t="shared" si="4"/>
        <v>-1943.8</v>
      </c>
      <c r="Z29" s="10"/>
    </row>
    <row r="30" spans="1:26" ht="20.25" customHeight="1">
      <c r="A30" s="5" t="s">
        <v>216</v>
      </c>
      <c r="B30" s="5" t="s">
        <v>27</v>
      </c>
      <c r="C30" s="8">
        <v>102930</v>
      </c>
      <c r="D30" s="9">
        <v>473.85</v>
      </c>
      <c r="E30" s="8">
        <v>11862</v>
      </c>
      <c r="F30" s="9">
        <v>531.91</v>
      </c>
      <c r="G30" s="8">
        <v>102930</v>
      </c>
      <c r="H30" s="9">
        <v>473.85</v>
      </c>
      <c r="I30" s="8">
        <v>11862</v>
      </c>
      <c r="J30" s="9">
        <v>531.91</v>
      </c>
      <c r="K30" s="10"/>
      <c r="L30" s="11">
        <f t="shared" ref="L30:O30" si="86">SUM(C30+G30)</f>
        <v>205860</v>
      </c>
      <c r="M30" s="12">
        <f t="shared" si="86"/>
        <v>947.7</v>
      </c>
      <c r="N30" s="11">
        <f t="shared" si="86"/>
        <v>23724</v>
      </c>
      <c r="O30" s="12">
        <f t="shared" si="86"/>
        <v>1063.82</v>
      </c>
      <c r="P30" s="30">
        <f t="shared" si="1"/>
        <v>2011.52</v>
      </c>
      <c r="Q30" s="10">
        <v>183977</v>
      </c>
      <c r="R30" s="10">
        <v>841.88</v>
      </c>
      <c r="S30" s="28">
        <f t="shared" ref="S30:T30" si="87">Q30-L30</f>
        <v>-21883</v>
      </c>
      <c r="T30" s="30">
        <f t="shared" si="87"/>
        <v>-105.82000000000005</v>
      </c>
      <c r="U30" s="10">
        <v>62145</v>
      </c>
      <c r="V30" s="10">
        <v>2786.58</v>
      </c>
      <c r="W30" s="28">
        <f t="shared" ref="W30:X30" si="88">U30-N30</f>
        <v>38421</v>
      </c>
      <c r="X30" s="30">
        <f t="shared" si="88"/>
        <v>1722.76</v>
      </c>
      <c r="Y30" s="30">
        <f t="shared" si="4"/>
        <v>1616.94</v>
      </c>
      <c r="Z30" s="10"/>
    </row>
    <row r="31" spans="1:26" ht="20.25" customHeight="1">
      <c r="A31" s="5" t="s">
        <v>216</v>
      </c>
      <c r="B31" s="5" t="s">
        <v>52</v>
      </c>
      <c r="C31" s="8">
        <v>102930</v>
      </c>
      <c r="D31" s="9">
        <v>473.85</v>
      </c>
      <c r="E31" s="8">
        <v>11862</v>
      </c>
      <c r="F31" s="9">
        <v>479.25</v>
      </c>
      <c r="G31" s="8">
        <v>102930</v>
      </c>
      <c r="H31" s="9">
        <v>473.85</v>
      </c>
      <c r="I31" s="8">
        <v>11862</v>
      </c>
      <c r="J31" s="9">
        <v>479.25</v>
      </c>
      <c r="K31" s="10"/>
      <c r="L31" s="11">
        <f t="shared" ref="L31:O31" si="89">SUM(C31+G31)</f>
        <v>205860</v>
      </c>
      <c r="M31" s="12">
        <f t="shared" si="89"/>
        <v>947.7</v>
      </c>
      <c r="N31" s="11">
        <f t="shared" si="89"/>
        <v>23724</v>
      </c>
      <c r="O31" s="12">
        <f t="shared" si="89"/>
        <v>958.5</v>
      </c>
      <c r="P31" s="30">
        <f t="shared" si="1"/>
        <v>1906.2</v>
      </c>
      <c r="Q31" s="10">
        <v>183977</v>
      </c>
      <c r="R31" s="10">
        <v>841.88</v>
      </c>
      <c r="S31" s="28">
        <f t="shared" ref="S31:T31" si="90">Q31-L31</f>
        <v>-21883</v>
      </c>
      <c r="T31" s="30">
        <f t="shared" si="90"/>
        <v>-105.82000000000005</v>
      </c>
      <c r="U31" s="10">
        <v>62145</v>
      </c>
      <c r="V31" s="10">
        <v>2510.66</v>
      </c>
      <c r="W31" s="28">
        <f t="shared" ref="W31:X31" si="91">U31-N31</f>
        <v>38421</v>
      </c>
      <c r="X31" s="30">
        <f t="shared" si="91"/>
        <v>1552.1599999999999</v>
      </c>
      <c r="Y31" s="30">
        <f t="shared" si="4"/>
        <v>1446.3399999999997</v>
      </c>
      <c r="Z31" s="10"/>
    </row>
    <row r="32" spans="1:26" ht="20.25" customHeight="1">
      <c r="A32" s="5" t="s">
        <v>53</v>
      </c>
      <c r="B32" s="5" t="s">
        <v>27</v>
      </c>
      <c r="C32" s="8">
        <v>112229</v>
      </c>
      <c r="D32" s="9">
        <v>451.16</v>
      </c>
      <c r="E32" s="8">
        <v>17078</v>
      </c>
      <c r="F32" s="9">
        <v>989.67</v>
      </c>
      <c r="G32" s="8">
        <v>112229</v>
      </c>
      <c r="H32" s="9">
        <v>451.16</v>
      </c>
      <c r="I32" s="8">
        <v>17078</v>
      </c>
      <c r="J32" s="9">
        <v>989.67</v>
      </c>
      <c r="K32" s="10"/>
      <c r="L32" s="11">
        <f t="shared" ref="L32:O32" si="92">SUM(C32+G32)</f>
        <v>224458</v>
      </c>
      <c r="M32" s="12">
        <f t="shared" si="92"/>
        <v>902.32</v>
      </c>
      <c r="N32" s="11">
        <f t="shared" si="92"/>
        <v>34156</v>
      </c>
      <c r="O32" s="12">
        <f t="shared" si="92"/>
        <v>1979.34</v>
      </c>
      <c r="P32" s="30">
        <f t="shared" si="1"/>
        <v>2881.66</v>
      </c>
      <c r="Q32" s="10">
        <v>189270</v>
      </c>
      <c r="R32" s="10">
        <v>760.86</v>
      </c>
      <c r="S32" s="28">
        <f t="shared" ref="S32:T32" si="93">Q32-L32</f>
        <v>-35188</v>
      </c>
      <c r="T32" s="30">
        <f t="shared" si="93"/>
        <v>-141.46000000000004</v>
      </c>
      <c r="U32" s="10">
        <v>47278</v>
      </c>
      <c r="V32" s="10">
        <v>2739.76</v>
      </c>
      <c r="W32" s="28">
        <f t="shared" ref="W32:X32" si="94">U32-N32</f>
        <v>13122</v>
      </c>
      <c r="X32" s="30">
        <f t="shared" si="94"/>
        <v>760.4200000000003</v>
      </c>
      <c r="Y32" s="30">
        <f t="shared" si="4"/>
        <v>618.96000000000026</v>
      </c>
      <c r="Z32" s="10"/>
    </row>
    <row r="33" spans="1:26" ht="20.25" customHeight="1">
      <c r="A33" s="5" t="s">
        <v>53</v>
      </c>
      <c r="B33" s="5" t="s">
        <v>42</v>
      </c>
      <c r="C33" s="8">
        <v>112229</v>
      </c>
      <c r="D33" s="9">
        <v>445.85</v>
      </c>
      <c r="E33" s="8">
        <v>17078</v>
      </c>
      <c r="F33" s="9">
        <v>773.44</v>
      </c>
      <c r="G33" s="8">
        <v>112229</v>
      </c>
      <c r="H33" s="9">
        <v>445.85</v>
      </c>
      <c r="I33" s="8">
        <v>17078</v>
      </c>
      <c r="J33" s="9">
        <v>773.44</v>
      </c>
      <c r="K33" s="10"/>
      <c r="L33" s="11">
        <f t="shared" ref="L33:O33" si="95">SUM(C33+G33)</f>
        <v>224458</v>
      </c>
      <c r="M33" s="12">
        <f t="shared" si="95"/>
        <v>891.7</v>
      </c>
      <c r="N33" s="11">
        <f t="shared" si="95"/>
        <v>34156</v>
      </c>
      <c r="O33" s="12">
        <f t="shared" si="95"/>
        <v>1546.88</v>
      </c>
      <c r="P33" s="30">
        <f t="shared" si="1"/>
        <v>2438.58</v>
      </c>
      <c r="Q33" s="10">
        <v>189270</v>
      </c>
      <c r="R33" s="10">
        <v>750.92</v>
      </c>
      <c r="S33" s="28">
        <f t="shared" ref="S33:T33" si="96">Q33-L33</f>
        <v>-35188</v>
      </c>
      <c r="T33" s="30">
        <f t="shared" si="96"/>
        <v>-140.78000000000009</v>
      </c>
      <c r="U33" s="10">
        <v>47278</v>
      </c>
      <c r="V33" s="10">
        <v>2136.44</v>
      </c>
      <c r="W33" s="28">
        <f t="shared" ref="W33:X33" si="97">U33-N33</f>
        <v>13122</v>
      </c>
      <c r="X33" s="30">
        <f t="shared" si="97"/>
        <v>589.55999999999995</v>
      </c>
      <c r="Y33" s="30">
        <f t="shared" si="4"/>
        <v>448.77999999999986</v>
      </c>
      <c r="Z33" s="10"/>
    </row>
    <row r="34" spans="1:26" ht="20.25" customHeight="1">
      <c r="A34" s="5" t="s">
        <v>54</v>
      </c>
      <c r="B34" s="5" t="s">
        <v>27</v>
      </c>
      <c r="C34" s="8">
        <v>1339008</v>
      </c>
      <c r="D34" s="9">
        <v>5592.58</v>
      </c>
      <c r="E34" s="8">
        <v>20912</v>
      </c>
      <c r="F34" s="9">
        <v>812.43</v>
      </c>
      <c r="G34" s="8">
        <v>1339008</v>
      </c>
      <c r="H34" s="9">
        <v>5592.58</v>
      </c>
      <c r="I34" s="8">
        <v>20912</v>
      </c>
      <c r="J34" s="9">
        <v>812.43</v>
      </c>
      <c r="K34" s="10"/>
      <c r="L34" s="11">
        <f t="shared" ref="L34:O34" si="98">SUM(C34+G34)</f>
        <v>2678016</v>
      </c>
      <c r="M34" s="12">
        <f t="shared" si="98"/>
        <v>11185.16</v>
      </c>
      <c r="N34" s="11">
        <f t="shared" si="98"/>
        <v>41824</v>
      </c>
      <c r="O34" s="12">
        <f t="shared" si="98"/>
        <v>1624.86</v>
      </c>
      <c r="P34" s="30">
        <f t="shared" si="1"/>
        <v>12810.02</v>
      </c>
      <c r="Q34" s="10">
        <v>2601858</v>
      </c>
      <c r="R34" s="10">
        <v>11046.51</v>
      </c>
      <c r="S34" s="28">
        <f t="shared" ref="S34:T34" si="99">Q34-L34</f>
        <v>-76158</v>
      </c>
      <c r="T34" s="30">
        <f t="shared" si="99"/>
        <v>-138.64999999999964</v>
      </c>
      <c r="U34" s="10">
        <v>54811</v>
      </c>
      <c r="V34" s="10">
        <v>2129.4</v>
      </c>
      <c r="W34" s="28">
        <f t="shared" ref="W34:X34" si="100">U34-N34</f>
        <v>12987</v>
      </c>
      <c r="X34" s="30">
        <f t="shared" si="100"/>
        <v>504.54000000000019</v>
      </c>
      <c r="Y34" s="30">
        <f t="shared" si="4"/>
        <v>365.89000000000055</v>
      </c>
      <c r="Z34" s="10"/>
    </row>
    <row r="35" spans="1:26" ht="20.25" customHeight="1">
      <c r="A35" s="5" t="s">
        <v>54</v>
      </c>
      <c r="B35" s="5" t="s">
        <v>30</v>
      </c>
      <c r="C35" s="8">
        <v>1339008</v>
      </c>
      <c r="D35" s="9">
        <v>5479.33</v>
      </c>
      <c r="E35" s="8">
        <v>20912</v>
      </c>
      <c r="F35" s="9">
        <v>731.92</v>
      </c>
      <c r="G35" s="8">
        <v>1339008</v>
      </c>
      <c r="H35" s="9">
        <v>5479.33</v>
      </c>
      <c r="I35" s="8">
        <v>20912</v>
      </c>
      <c r="J35" s="9">
        <v>731.92</v>
      </c>
      <c r="K35" s="10"/>
      <c r="L35" s="11">
        <f t="shared" ref="L35:O35" si="101">SUM(C35+G35)</f>
        <v>2678016</v>
      </c>
      <c r="M35" s="12">
        <f t="shared" si="101"/>
        <v>10958.66</v>
      </c>
      <c r="N35" s="11">
        <f t="shared" si="101"/>
        <v>41824</v>
      </c>
      <c r="O35" s="12">
        <f t="shared" si="101"/>
        <v>1463.84</v>
      </c>
      <c r="P35" s="30">
        <f t="shared" si="1"/>
        <v>12422.5</v>
      </c>
      <c r="Q35" s="10">
        <v>2601858</v>
      </c>
      <c r="R35" s="10">
        <v>10779.44</v>
      </c>
      <c r="S35" s="28">
        <f t="shared" ref="S35:T35" si="102">Q35-L35</f>
        <v>-76158</v>
      </c>
      <c r="T35" s="30">
        <f t="shared" si="102"/>
        <v>-179.21999999999935</v>
      </c>
      <c r="U35" s="10">
        <v>54811</v>
      </c>
      <c r="V35" s="10">
        <v>1918.4</v>
      </c>
      <c r="W35" s="28">
        <f t="shared" ref="W35:X35" si="103">U35-N35</f>
        <v>12987</v>
      </c>
      <c r="X35" s="30">
        <f t="shared" si="103"/>
        <v>454.56000000000017</v>
      </c>
      <c r="Y35" s="30">
        <f t="shared" si="4"/>
        <v>275.34000000000083</v>
      </c>
      <c r="Z35" s="10"/>
    </row>
    <row r="36" spans="1:26" ht="20.25" customHeight="1">
      <c r="A36" s="5" t="s">
        <v>55</v>
      </c>
      <c r="B36" s="5" t="s">
        <v>27</v>
      </c>
      <c r="C36" s="8">
        <v>151984</v>
      </c>
      <c r="D36" s="9">
        <v>493.25</v>
      </c>
      <c r="E36" s="8">
        <v>34499</v>
      </c>
      <c r="F36" s="9">
        <v>1740.9</v>
      </c>
      <c r="G36" s="8">
        <v>151984</v>
      </c>
      <c r="H36" s="9">
        <v>493.25</v>
      </c>
      <c r="I36" s="8">
        <v>34499</v>
      </c>
      <c r="J36" s="9">
        <v>1740.9</v>
      </c>
      <c r="K36" s="10"/>
      <c r="L36" s="11">
        <f t="shared" ref="L36:O36" si="104">SUM(C36+G36)</f>
        <v>303968</v>
      </c>
      <c r="M36" s="12">
        <f t="shared" si="104"/>
        <v>986.5</v>
      </c>
      <c r="N36" s="11">
        <f t="shared" si="104"/>
        <v>68998</v>
      </c>
      <c r="O36" s="12">
        <f t="shared" si="104"/>
        <v>3481.8</v>
      </c>
      <c r="P36" s="30">
        <f t="shared" si="1"/>
        <v>4468.3</v>
      </c>
      <c r="Q36" s="10">
        <v>311129</v>
      </c>
      <c r="R36" s="10">
        <v>1008.91</v>
      </c>
      <c r="S36" s="28">
        <f t="shared" ref="S36:T36" si="105">Q36-L36</f>
        <v>7161</v>
      </c>
      <c r="T36" s="30">
        <f t="shared" si="105"/>
        <v>22.409999999999968</v>
      </c>
      <c r="U36" s="10">
        <v>140816</v>
      </c>
      <c r="V36" s="10">
        <v>7104.96</v>
      </c>
      <c r="W36" s="28">
        <f t="shared" ref="W36:X36" si="106">U36-N36</f>
        <v>71818</v>
      </c>
      <c r="X36" s="30">
        <f t="shared" si="106"/>
        <v>3623.16</v>
      </c>
      <c r="Y36" s="30">
        <f t="shared" si="4"/>
        <v>3645.5699999999997</v>
      </c>
      <c r="Z36" s="10"/>
    </row>
    <row r="37" spans="1:26" ht="20.25" customHeight="1">
      <c r="A37" s="5" t="s">
        <v>55</v>
      </c>
      <c r="B37" s="5" t="s">
        <v>35</v>
      </c>
      <c r="C37" s="8">
        <v>151984</v>
      </c>
      <c r="D37" s="9">
        <v>490.92</v>
      </c>
      <c r="E37" s="8">
        <v>34499</v>
      </c>
      <c r="F37" s="9">
        <v>1568.29</v>
      </c>
      <c r="G37" s="8">
        <v>151984</v>
      </c>
      <c r="H37" s="9">
        <v>490.92</v>
      </c>
      <c r="I37" s="8">
        <v>34499</v>
      </c>
      <c r="J37" s="9">
        <v>1568.29</v>
      </c>
      <c r="K37" s="10"/>
      <c r="L37" s="11">
        <f t="shared" ref="L37:O37" si="107">SUM(C37+G37)</f>
        <v>303968</v>
      </c>
      <c r="M37" s="12">
        <f t="shared" si="107"/>
        <v>981.84</v>
      </c>
      <c r="N37" s="11">
        <f t="shared" si="107"/>
        <v>68998</v>
      </c>
      <c r="O37" s="12">
        <f t="shared" si="107"/>
        <v>3136.58</v>
      </c>
      <c r="P37" s="30">
        <f t="shared" si="1"/>
        <v>4118.42</v>
      </c>
      <c r="Q37" s="10">
        <v>311129</v>
      </c>
      <c r="R37" s="10">
        <v>1005.27</v>
      </c>
      <c r="S37" s="28">
        <f t="shared" ref="S37:T37" si="108">Q37-L37</f>
        <v>7161</v>
      </c>
      <c r="T37" s="30">
        <f t="shared" si="108"/>
        <v>23.42999999999995</v>
      </c>
      <c r="U37" s="10">
        <v>140816</v>
      </c>
      <c r="V37" s="10">
        <v>6400.65</v>
      </c>
      <c r="W37" s="28">
        <f t="shared" ref="W37:X37" si="109">U37-N37</f>
        <v>71818</v>
      </c>
      <c r="X37" s="30">
        <f t="shared" si="109"/>
        <v>3264.0699999999997</v>
      </c>
      <c r="Y37" s="30">
        <f t="shared" si="4"/>
        <v>3287.4999999999995</v>
      </c>
      <c r="Z37" s="10"/>
    </row>
    <row r="38" spans="1:26" ht="20.25" customHeight="1">
      <c r="A38" s="5" t="s">
        <v>56</v>
      </c>
      <c r="B38" s="5" t="s">
        <v>27</v>
      </c>
      <c r="C38" s="8">
        <v>19537</v>
      </c>
      <c r="D38" s="9">
        <v>219.01</v>
      </c>
      <c r="E38" s="8">
        <v>3214</v>
      </c>
      <c r="F38" s="9">
        <v>288.31</v>
      </c>
      <c r="G38" s="8">
        <v>19537</v>
      </c>
      <c r="H38" s="9">
        <v>219.01</v>
      </c>
      <c r="I38" s="8">
        <v>3214</v>
      </c>
      <c r="J38" s="9">
        <v>288.31</v>
      </c>
      <c r="K38" s="10"/>
      <c r="L38" s="11">
        <f t="shared" ref="L38:O38" si="110">SUM(C38+G38)</f>
        <v>39074</v>
      </c>
      <c r="M38" s="12">
        <f t="shared" si="110"/>
        <v>438.02</v>
      </c>
      <c r="N38" s="11">
        <f t="shared" si="110"/>
        <v>6428</v>
      </c>
      <c r="O38" s="12">
        <f t="shared" si="110"/>
        <v>576.62</v>
      </c>
      <c r="P38" s="30">
        <f t="shared" si="1"/>
        <v>1014.64</v>
      </c>
      <c r="Q38" s="10">
        <v>24865</v>
      </c>
      <c r="R38" s="10">
        <v>278.74</v>
      </c>
      <c r="S38" s="28">
        <f t="shared" ref="S38:T38" si="111">Q38-L38</f>
        <v>-14209</v>
      </c>
      <c r="T38" s="30">
        <f t="shared" si="111"/>
        <v>-159.27999999999997</v>
      </c>
      <c r="U38" s="10">
        <v>7152</v>
      </c>
      <c r="V38" s="10">
        <v>641.46</v>
      </c>
      <c r="W38" s="28">
        <f t="shared" ref="W38:X38" si="112">U38-N38</f>
        <v>724</v>
      </c>
      <c r="X38" s="30">
        <f t="shared" si="112"/>
        <v>64.840000000000032</v>
      </c>
      <c r="Y38" s="30">
        <f t="shared" si="4"/>
        <v>-94.439999999999941</v>
      </c>
      <c r="Z38" s="10"/>
    </row>
    <row r="39" spans="1:26" ht="20.25" customHeight="1">
      <c r="A39" s="5" t="s">
        <v>56</v>
      </c>
      <c r="B39" s="5" t="s">
        <v>52</v>
      </c>
      <c r="C39" s="8">
        <v>19537</v>
      </c>
      <c r="D39" s="9">
        <v>197.32</v>
      </c>
      <c r="E39" s="8">
        <v>3214</v>
      </c>
      <c r="F39" s="9">
        <v>259.73</v>
      </c>
      <c r="G39" s="8">
        <v>19537</v>
      </c>
      <c r="H39" s="9">
        <v>197.32</v>
      </c>
      <c r="I39" s="8">
        <v>3214</v>
      </c>
      <c r="J39" s="9">
        <v>259.73</v>
      </c>
      <c r="K39" s="10"/>
      <c r="L39" s="11">
        <f t="shared" ref="L39:O39" si="113">SUM(C39+G39)</f>
        <v>39074</v>
      </c>
      <c r="M39" s="12">
        <f t="shared" si="113"/>
        <v>394.64</v>
      </c>
      <c r="N39" s="11">
        <f t="shared" si="113"/>
        <v>6428</v>
      </c>
      <c r="O39" s="12">
        <f t="shared" si="113"/>
        <v>519.46</v>
      </c>
      <c r="P39" s="30">
        <f t="shared" si="1"/>
        <v>914.1</v>
      </c>
      <c r="Q39" s="10">
        <v>24865</v>
      </c>
      <c r="R39" s="10">
        <v>251.14</v>
      </c>
      <c r="S39" s="28">
        <f t="shared" ref="S39:T39" si="114">Q39-L39</f>
        <v>-14209</v>
      </c>
      <c r="T39" s="30">
        <f t="shared" si="114"/>
        <v>-143.5</v>
      </c>
      <c r="U39" s="10">
        <v>7152</v>
      </c>
      <c r="V39" s="10">
        <v>577.88</v>
      </c>
      <c r="W39" s="28">
        <f t="shared" ref="W39:X39" si="115">U39-N39</f>
        <v>724</v>
      </c>
      <c r="X39" s="30">
        <f t="shared" si="115"/>
        <v>58.419999999999959</v>
      </c>
      <c r="Y39" s="30">
        <f t="shared" si="4"/>
        <v>-85.080000000000041</v>
      </c>
      <c r="Z39" s="10"/>
    </row>
    <row r="40" spans="1:26" ht="20.25" customHeight="1">
      <c r="A40" s="5" t="s">
        <v>57</v>
      </c>
      <c r="B40" s="5" t="s">
        <v>27</v>
      </c>
      <c r="C40" s="8">
        <v>202834</v>
      </c>
      <c r="D40" s="9">
        <v>771.49</v>
      </c>
      <c r="E40" s="8">
        <v>7073</v>
      </c>
      <c r="F40" s="9">
        <v>356.83</v>
      </c>
      <c r="G40" s="8">
        <v>202834</v>
      </c>
      <c r="H40" s="9">
        <v>771.49</v>
      </c>
      <c r="I40" s="8">
        <v>7073</v>
      </c>
      <c r="J40" s="9">
        <v>356.83</v>
      </c>
      <c r="K40" s="10"/>
      <c r="L40" s="11">
        <f t="shared" ref="L40:O40" si="116">SUM(C40+G40)</f>
        <v>405668</v>
      </c>
      <c r="M40" s="12">
        <f t="shared" si="116"/>
        <v>1542.98</v>
      </c>
      <c r="N40" s="11">
        <f t="shared" si="116"/>
        <v>14146</v>
      </c>
      <c r="O40" s="12">
        <f t="shared" si="116"/>
        <v>713.66</v>
      </c>
      <c r="P40" s="30">
        <f t="shared" si="1"/>
        <v>2256.64</v>
      </c>
      <c r="Q40" s="10">
        <v>357283</v>
      </c>
      <c r="R40" s="10">
        <v>1339.57</v>
      </c>
      <c r="S40" s="28">
        <f t="shared" ref="S40:T40" si="117">Q40-L40</f>
        <v>-48385</v>
      </c>
      <c r="T40" s="30">
        <f t="shared" si="117"/>
        <v>-203.41000000000008</v>
      </c>
      <c r="U40" s="10">
        <v>30787</v>
      </c>
      <c r="V40" s="10">
        <v>1553.2</v>
      </c>
      <c r="W40" s="28">
        <f t="shared" ref="W40:X40" si="118">U40-N40</f>
        <v>16641</v>
      </c>
      <c r="X40" s="30">
        <f t="shared" si="118"/>
        <v>839.54000000000008</v>
      </c>
      <c r="Y40" s="30">
        <f t="shared" si="4"/>
        <v>636.13</v>
      </c>
      <c r="Z40" s="10"/>
    </row>
    <row r="41" spans="1:26" ht="20.25" customHeight="1">
      <c r="A41" s="5" t="s">
        <v>57</v>
      </c>
      <c r="B41" s="5" t="s">
        <v>35</v>
      </c>
      <c r="C41" s="8">
        <v>202834</v>
      </c>
      <c r="D41" s="9">
        <v>722.75</v>
      </c>
      <c r="E41" s="8">
        <v>7073</v>
      </c>
      <c r="F41" s="9">
        <v>321.47000000000003</v>
      </c>
      <c r="G41" s="8">
        <v>202834</v>
      </c>
      <c r="H41" s="9">
        <v>722.75</v>
      </c>
      <c r="I41" s="8">
        <v>7073</v>
      </c>
      <c r="J41" s="9">
        <v>321.47000000000003</v>
      </c>
      <c r="K41" s="10"/>
      <c r="L41" s="11">
        <f t="shared" ref="L41:O41" si="119">SUM(C41+G41)</f>
        <v>405668</v>
      </c>
      <c r="M41" s="12">
        <f t="shared" si="119"/>
        <v>1445.5</v>
      </c>
      <c r="N41" s="11">
        <f t="shared" si="119"/>
        <v>14146</v>
      </c>
      <c r="O41" s="12">
        <f t="shared" si="119"/>
        <v>642.94000000000005</v>
      </c>
      <c r="P41" s="30">
        <f t="shared" si="1"/>
        <v>2088.44</v>
      </c>
      <c r="Q41" s="10">
        <v>357283</v>
      </c>
      <c r="R41" s="10">
        <v>1261.8499999999999</v>
      </c>
      <c r="S41" s="28">
        <f t="shared" ref="S41:T41" si="120">Q41-L41</f>
        <v>-48385</v>
      </c>
      <c r="T41" s="30">
        <f t="shared" si="120"/>
        <v>-183.65000000000009</v>
      </c>
      <c r="U41" s="10">
        <v>30787</v>
      </c>
      <c r="V41" s="10">
        <v>1399.27</v>
      </c>
      <c r="W41" s="28">
        <f t="shared" ref="W41:X41" si="121">U41-N41</f>
        <v>16641</v>
      </c>
      <c r="X41" s="30">
        <f t="shared" si="121"/>
        <v>756.32999999999993</v>
      </c>
      <c r="Y41" s="30">
        <f t="shared" si="4"/>
        <v>572.67999999999984</v>
      </c>
      <c r="Z41" s="10"/>
    </row>
    <row r="42" spans="1:26" ht="17.25" customHeight="1">
      <c r="A42" s="5" t="s">
        <v>201</v>
      </c>
      <c r="B42" s="5" t="s">
        <v>27</v>
      </c>
      <c r="C42" s="8">
        <v>1654652</v>
      </c>
      <c r="D42" s="9">
        <v>8466.61</v>
      </c>
      <c r="E42" s="8">
        <v>207981</v>
      </c>
      <c r="F42" s="9">
        <v>11022.07</v>
      </c>
      <c r="G42" s="8">
        <v>1654651</v>
      </c>
      <c r="H42" s="9">
        <v>8466.61</v>
      </c>
      <c r="I42" s="8">
        <v>207981</v>
      </c>
      <c r="J42" s="9">
        <v>11022.07</v>
      </c>
      <c r="K42" s="10"/>
      <c r="L42" s="11">
        <f t="shared" ref="L42:O42" si="122">SUM(C42+G42)</f>
        <v>3309303</v>
      </c>
      <c r="M42" s="12">
        <f t="shared" si="122"/>
        <v>16933.22</v>
      </c>
      <c r="N42" s="11">
        <f t="shared" si="122"/>
        <v>415962</v>
      </c>
      <c r="O42" s="12">
        <f t="shared" si="122"/>
        <v>22044.14</v>
      </c>
      <c r="P42" s="30">
        <f t="shared" si="1"/>
        <v>38977.360000000001</v>
      </c>
      <c r="Q42" s="10">
        <v>3662090</v>
      </c>
      <c r="R42" s="10">
        <v>19204.36</v>
      </c>
      <c r="S42" s="28">
        <f t="shared" ref="S42:T42" si="123">Q42-L42</f>
        <v>352787</v>
      </c>
      <c r="T42" s="30">
        <f t="shared" si="123"/>
        <v>2271.1399999999994</v>
      </c>
      <c r="U42" s="10">
        <v>546089</v>
      </c>
      <c r="V42" s="10">
        <v>29134.3</v>
      </c>
      <c r="W42" s="28">
        <f t="shared" ref="W42:X42" si="124">U42-N42</f>
        <v>130127</v>
      </c>
      <c r="X42" s="30">
        <f t="shared" si="124"/>
        <v>7090.16</v>
      </c>
      <c r="Y42" s="30">
        <f t="shared" si="4"/>
        <v>9361.2999999999993</v>
      </c>
      <c r="Z42" s="10"/>
    </row>
    <row r="43" spans="1:26" ht="18" customHeight="1">
      <c r="A43" s="5" t="s">
        <v>201</v>
      </c>
      <c r="B43" s="5" t="s">
        <v>32</v>
      </c>
      <c r="C43" s="8">
        <v>1550581</v>
      </c>
      <c r="D43" s="9">
        <v>6743.91</v>
      </c>
      <c r="E43" s="8">
        <v>204354</v>
      </c>
      <c r="F43" s="9">
        <v>9605.74</v>
      </c>
      <c r="G43" s="8">
        <v>1550581</v>
      </c>
      <c r="H43" s="9">
        <v>6743.91</v>
      </c>
      <c r="I43" s="8">
        <v>204354</v>
      </c>
      <c r="J43" s="9">
        <v>9605.74</v>
      </c>
      <c r="K43" s="10"/>
      <c r="L43" s="11">
        <f t="shared" ref="L43:O43" si="125">SUM(C43+G43)</f>
        <v>3101162</v>
      </c>
      <c r="M43" s="12">
        <f t="shared" si="125"/>
        <v>13487.82</v>
      </c>
      <c r="N43" s="11">
        <f t="shared" si="125"/>
        <v>408708</v>
      </c>
      <c r="O43" s="12">
        <f t="shared" si="125"/>
        <v>19211.48</v>
      </c>
      <c r="P43" s="30">
        <f t="shared" si="1"/>
        <v>32699.3</v>
      </c>
      <c r="Q43" s="10">
        <v>3422023</v>
      </c>
      <c r="R43" s="10">
        <v>15205.07</v>
      </c>
      <c r="S43" s="28">
        <f t="shared" ref="S43:T43" si="126">Q43-L43</f>
        <v>320861</v>
      </c>
      <c r="T43" s="30">
        <f t="shared" si="126"/>
        <v>1717.25</v>
      </c>
      <c r="U43" s="10">
        <v>532089</v>
      </c>
      <c r="V43" s="10">
        <v>25041.57</v>
      </c>
      <c r="W43" s="28">
        <f t="shared" ref="W43:X43" si="127">U43-N43</f>
        <v>123381</v>
      </c>
      <c r="X43" s="30">
        <f t="shared" si="127"/>
        <v>5830.09</v>
      </c>
      <c r="Y43" s="30">
        <f t="shared" si="4"/>
        <v>7547.34</v>
      </c>
      <c r="Z43" s="10"/>
    </row>
    <row r="44" spans="1:26" ht="17.25" customHeight="1">
      <c r="A44" s="5" t="s">
        <v>201</v>
      </c>
      <c r="B44" s="5" t="s">
        <v>203</v>
      </c>
      <c r="C44" s="8">
        <v>104070</v>
      </c>
      <c r="D44" s="9">
        <v>1005.44</v>
      </c>
      <c r="E44" s="8">
        <v>3627</v>
      </c>
      <c r="F44" s="9">
        <v>241.78</v>
      </c>
      <c r="G44" s="8">
        <v>104070</v>
      </c>
      <c r="H44" s="9">
        <v>1005.44</v>
      </c>
      <c r="I44" s="8">
        <v>3627</v>
      </c>
      <c r="J44" s="9">
        <v>241.78</v>
      </c>
      <c r="K44" s="10"/>
      <c r="L44" s="11">
        <f t="shared" ref="L44:O44" si="128">SUM(C44+G44)</f>
        <v>208140</v>
      </c>
      <c r="M44" s="12">
        <f t="shared" si="128"/>
        <v>2010.88</v>
      </c>
      <c r="N44" s="11">
        <f t="shared" si="128"/>
        <v>7254</v>
      </c>
      <c r="O44" s="12">
        <f t="shared" si="128"/>
        <v>483.56</v>
      </c>
      <c r="P44" s="30">
        <f t="shared" si="1"/>
        <v>2494.44</v>
      </c>
      <c r="Q44" s="10">
        <v>240067</v>
      </c>
      <c r="R44" s="10">
        <v>2323.02</v>
      </c>
      <c r="S44" s="28">
        <f t="shared" ref="S44:T44" si="129">Q44-L44</f>
        <v>31927</v>
      </c>
      <c r="T44" s="30">
        <f t="shared" si="129"/>
        <v>312.13999999999987</v>
      </c>
      <c r="U44" s="10">
        <v>14000</v>
      </c>
      <c r="V44" s="10">
        <v>933.24</v>
      </c>
      <c r="W44" s="28">
        <f t="shared" ref="W44:X44" si="130">U44-N44</f>
        <v>6746</v>
      </c>
      <c r="X44" s="30">
        <f t="shared" si="130"/>
        <v>449.68</v>
      </c>
      <c r="Y44" s="30">
        <f t="shared" si="4"/>
        <v>761.81999999999994</v>
      </c>
      <c r="Z44" s="10"/>
    </row>
    <row r="45" spans="1:26" ht="20.25" customHeight="1">
      <c r="A45" s="5" t="s">
        <v>204</v>
      </c>
      <c r="B45" s="5" t="s">
        <v>27</v>
      </c>
      <c r="C45" s="8">
        <v>426654</v>
      </c>
      <c r="D45" s="9">
        <v>1722.92</v>
      </c>
      <c r="E45" s="8">
        <v>45157</v>
      </c>
      <c r="F45" s="9">
        <v>2326.0100000000002</v>
      </c>
      <c r="G45" s="8">
        <v>426654</v>
      </c>
      <c r="H45" s="9">
        <v>1722.92</v>
      </c>
      <c r="I45" s="8">
        <v>45157</v>
      </c>
      <c r="J45" s="9">
        <v>2326.0100000000002</v>
      </c>
      <c r="K45" s="10"/>
      <c r="L45" s="11">
        <f t="shared" ref="L45:O45" si="131">SUM(C45+G45)</f>
        <v>853308</v>
      </c>
      <c r="M45" s="12">
        <f t="shared" si="131"/>
        <v>3445.84</v>
      </c>
      <c r="N45" s="11">
        <f t="shared" si="131"/>
        <v>90314</v>
      </c>
      <c r="O45" s="12">
        <f t="shared" si="131"/>
        <v>4652.0200000000004</v>
      </c>
      <c r="P45" s="30">
        <f t="shared" si="1"/>
        <v>8097.8600000000006</v>
      </c>
      <c r="Q45" s="10">
        <v>799498</v>
      </c>
      <c r="R45" s="10">
        <v>3224.25</v>
      </c>
      <c r="S45" s="28">
        <f t="shared" ref="S45:T45" si="132">Q45-L45</f>
        <v>-53810</v>
      </c>
      <c r="T45" s="30">
        <f t="shared" si="132"/>
        <v>-221.59000000000015</v>
      </c>
      <c r="U45" s="10">
        <v>136132</v>
      </c>
      <c r="V45" s="10">
        <v>7012.16</v>
      </c>
      <c r="W45" s="28">
        <f t="shared" ref="W45:X45" si="133">U45-N45</f>
        <v>45818</v>
      </c>
      <c r="X45" s="30">
        <f t="shared" si="133"/>
        <v>2360.1399999999994</v>
      </c>
      <c r="Y45" s="30">
        <f t="shared" si="4"/>
        <v>2138.5499999999993</v>
      </c>
      <c r="Z45" s="10"/>
    </row>
    <row r="46" spans="1:26" ht="20.25" customHeight="1">
      <c r="A46" s="5" t="s">
        <v>204</v>
      </c>
      <c r="B46" s="5" t="s">
        <v>32</v>
      </c>
      <c r="C46" s="8">
        <v>426654</v>
      </c>
      <c r="D46" s="9">
        <v>1722.92</v>
      </c>
      <c r="E46" s="8">
        <v>45157</v>
      </c>
      <c r="F46" s="9">
        <v>2326.0100000000002</v>
      </c>
      <c r="G46" s="8">
        <v>426654</v>
      </c>
      <c r="H46" s="9">
        <v>1722.92</v>
      </c>
      <c r="I46" s="8">
        <v>45157</v>
      </c>
      <c r="J46" s="9">
        <v>2326.0100000000002</v>
      </c>
      <c r="K46" s="10"/>
      <c r="L46" s="11">
        <f t="shared" ref="L46:O46" si="134">SUM(C46+G46)</f>
        <v>853308</v>
      </c>
      <c r="M46" s="12">
        <f t="shared" si="134"/>
        <v>3445.84</v>
      </c>
      <c r="N46" s="11">
        <f t="shared" si="134"/>
        <v>90314</v>
      </c>
      <c r="O46" s="12">
        <f t="shared" si="134"/>
        <v>4652.0200000000004</v>
      </c>
      <c r="P46" s="30">
        <f t="shared" si="1"/>
        <v>8097.8600000000006</v>
      </c>
      <c r="Q46" s="10">
        <v>799498</v>
      </c>
      <c r="R46" s="10">
        <v>3224.25</v>
      </c>
      <c r="S46" s="28">
        <f t="shared" ref="S46:T46" si="135">Q46-L46</f>
        <v>-53810</v>
      </c>
      <c r="T46" s="30">
        <f t="shared" si="135"/>
        <v>-221.59000000000015</v>
      </c>
      <c r="U46" s="10">
        <v>136132</v>
      </c>
      <c r="V46" s="10">
        <v>7012.16</v>
      </c>
      <c r="W46" s="28">
        <f t="shared" ref="W46:X46" si="136">U46-N46</f>
        <v>45818</v>
      </c>
      <c r="X46" s="30">
        <f t="shared" si="136"/>
        <v>2360.1399999999994</v>
      </c>
      <c r="Y46" s="30">
        <f t="shared" si="4"/>
        <v>2138.5499999999993</v>
      </c>
      <c r="Z46" s="10"/>
    </row>
    <row r="47" spans="1:26" ht="20.25" customHeight="1">
      <c r="A47" s="5" t="s">
        <v>138</v>
      </c>
      <c r="B47" s="5" t="s">
        <v>27</v>
      </c>
      <c r="C47" s="8">
        <v>842879</v>
      </c>
      <c r="D47" s="9">
        <v>7664.54</v>
      </c>
      <c r="E47" s="8">
        <v>32469</v>
      </c>
      <c r="F47" s="9">
        <v>3026.76</v>
      </c>
      <c r="G47" s="8">
        <v>842879</v>
      </c>
      <c r="H47" s="9">
        <v>7664.54</v>
      </c>
      <c r="I47" s="8">
        <v>32469</v>
      </c>
      <c r="J47" s="9">
        <v>3026.76</v>
      </c>
      <c r="K47" s="10"/>
      <c r="L47" s="11">
        <f t="shared" ref="L47:O47" si="137">SUM(C47+G47)</f>
        <v>1685758</v>
      </c>
      <c r="M47" s="12">
        <f t="shared" si="137"/>
        <v>15329.08</v>
      </c>
      <c r="N47" s="11">
        <f t="shared" si="137"/>
        <v>64938</v>
      </c>
      <c r="O47" s="12">
        <f t="shared" si="137"/>
        <v>6053.52</v>
      </c>
      <c r="P47" s="30">
        <f t="shared" si="1"/>
        <v>21382.6</v>
      </c>
      <c r="Q47" s="10">
        <v>1756378</v>
      </c>
      <c r="R47" s="10">
        <v>16348.58</v>
      </c>
      <c r="S47" s="28">
        <f t="shared" ref="S47:T47" si="138">Q47-L47</f>
        <v>70620</v>
      </c>
      <c r="T47" s="30">
        <f t="shared" si="138"/>
        <v>1019.5</v>
      </c>
      <c r="U47" s="10">
        <v>67440</v>
      </c>
      <c r="V47" s="10">
        <v>5309.61</v>
      </c>
      <c r="W47" s="28">
        <f t="shared" ref="W47:X47" si="139">U47-N47</f>
        <v>2502</v>
      </c>
      <c r="X47" s="30">
        <f t="shared" si="139"/>
        <v>-743.91000000000076</v>
      </c>
      <c r="Y47" s="30">
        <f t="shared" si="4"/>
        <v>275.58999999999924</v>
      </c>
      <c r="Z47" s="10"/>
    </row>
    <row r="48" spans="1:26" ht="20.25" customHeight="1">
      <c r="A48" s="5" t="s">
        <v>138</v>
      </c>
      <c r="B48" s="5" t="s">
        <v>30</v>
      </c>
      <c r="C48" s="8">
        <v>842879</v>
      </c>
      <c r="D48" s="9">
        <v>6202.84</v>
      </c>
      <c r="E48" s="8">
        <v>32469</v>
      </c>
      <c r="F48" s="9">
        <v>2441.7800000000002</v>
      </c>
      <c r="G48" s="8">
        <v>842879</v>
      </c>
      <c r="H48" s="9">
        <v>6202.84</v>
      </c>
      <c r="I48" s="8">
        <v>32469</v>
      </c>
      <c r="J48" s="9">
        <v>2441.7800000000002</v>
      </c>
      <c r="K48" s="10"/>
      <c r="L48" s="11">
        <f t="shared" ref="L48:O48" si="140">SUM(C48+G48)</f>
        <v>1685758</v>
      </c>
      <c r="M48" s="12">
        <f t="shared" si="140"/>
        <v>12405.68</v>
      </c>
      <c r="N48" s="11">
        <f t="shared" si="140"/>
        <v>64938</v>
      </c>
      <c r="O48" s="12">
        <f t="shared" si="140"/>
        <v>4883.5600000000004</v>
      </c>
      <c r="P48" s="30">
        <f t="shared" si="1"/>
        <v>17289.240000000002</v>
      </c>
      <c r="Q48" s="10">
        <v>1756378</v>
      </c>
      <c r="R48" s="10">
        <v>13257.8</v>
      </c>
      <c r="S48" s="28">
        <f t="shared" ref="S48:T48" si="141">Q48-L48</f>
        <v>70620</v>
      </c>
      <c r="T48" s="30">
        <f t="shared" si="141"/>
        <v>852.11999999999898</v>
      </c>
      <c r="U48" s="10">
        <v>67440</v>
      </c>
      <c r="V48" s="10">
        <v>4368.78</v>
      </c>
      <c r="W48" s="28">
        <f t="shared" ref="W48:X48" si="142">U48-N48</f>
        <v>2502</v>
      </c>
      <c r="X48" s="30">
        <f t="shared" si="142"/>
        <v>-514.78000000000065</v>
      </c>
      <c r="Y48" s="30">
        <f t="shared" si="4"/>
        <v>337.33999999999833</v>
      </c>
      <c r="Z48" s="10"/>
    </row>
    <row r="49" spans="1:26" ht="20.25" customHeight="1">
      <c r="A49" s="5" t="s">
        <v>205</v>
      </c>
      <c r="B49" s="5" t="s">
        <v>27</v>
      </c>
      <c r="C49" s="8">
        <v>879636</v>
      </c>
      <c r="D49" s="9">
        <v>3895.76</v>
      </c>
      <c r="E49" s="8">
        <v>108111</v>
      </c>
      <c r="F49" s="9">
        <v>6728.46</v>
      </c>
      <c r="G49" s="8">
        <v>879636</v>
      </c>
      <c r="H49" s="9">
        <v>3895.76</v>
      </c>
      <c r="I49" s="8">
        <v>108111</v>
      </c>
      <c r="J49" s="9">
        <v>6728.46</v>
      </c>
      <c r="K49" s="10"/>
      <c r="L49" s="11">
        <f t="shared" ref="L49:O49" si="143">SUM(C49+G49)</f>
        <v>1759272</v>
      </c>
      <c r="M49" s="12">
        <f t="shared" si="143"/>
        <v>7791.52</v>
      </c>
      <c r="N49" s="11">
        <f t="shared" si="143"/>
        <v>216222</v>
      </c>
      <c r="O49" s="12">
        <f t="shared" si="143"/>
        <v>13456.92</v>
      </c>
      <c r="P49" s="30">
        <f t="shared" si="1"/>
        <v>21248.440000000002</v>
      </c>
      <c r="Q49" s="10">
        <v>1528090</v>
      </c>
      <c r="R49" s="10">
        <v>6827.49</v>
      </c>
      <c r="S49" s="28">
        <f t="shared" ref="S49:T49" si="144">Q49-L49</f>
        <v>-231182</v>
      </c>
      <c r="T49" s="30">
        <f t="shared" si="144"/>
        <v>-964.03000000000065</v>
      </c>
      <c r="U49" s="10">
        <v>177058</v>
      </c>
      <c r="V49" s="10">
        <v>11574.01</v>
      </c>
      <c r="W49" s="28">
        <f t="shared" ref="W49:X49" si="145">U49-N49</f>
        <v>-39164</v>
      </c>
      <c r="X49" s="30">
        <f t="shared" si="145"/>
        <v>-1882.9099999999999</v>
      </c>
      <c r="Y49" s="30">
        <f t="shared" si="4"/>
        <v>-2846.9400000000005</v>
      </c>
      <c r="Z49" s="10"/>
    </row>
    <row r="50" spans="1:26" ht="20.25" customHeight="1">
      <c r="A50" s="5" t="s">
        <v>205</v>
      </c>
      <c r="B50" s="5" t="s">
        <v>34</v>
      </c>
      <c r="C50" s="8">
        <v>87754</v>
      </c>
      <c r="D50" s="9">
        <v>620.42999999999995</v>
      </c>
      <c r="E50" s="8">
        <v>29055</v>
      </c>
      <c r="F50" s="9">
        <v>2347.69</v>
      </c>
      <c r="G50" s="8">
        <v>87757</v>
      </c>
      <c r="H50" s="9">
        <v>695.04</v>
      </c>
      <c r="I50" s="8">
        <v>29055</v>
      </c>
      <c r="J50" s="9">
        <v>2629.48</v>
      </c>
      <c r="K50" s="10"/>
      <c r="L50" s="11">
        <f t="shared" ref="L50:O50" si="146">SUM(C50+G50)</f>
        <v>175511</v>
      </c>
      <c r="M50" s="12">
        <f t="shared" si="146"/>
        <v>1315.4699999999998</v>
      </c>
      <c r="N50" s="11">
        <f t="shared" si="146"/>
        <v>58110</v>
      </c>
      <c r="O50" s="12">
        <f t="shared" si="146"/>
        <v>4977.17</v>
      </c>
      <c r="P50" s="30">
        <f t="shared" si="1"/>
        <v>6292.6399999999994</v>
      </c>
      <c r="Q50" s="10">
        <v>164656</v>
      </c>
      <c r="R50" s="10">
        <v>1304.06</v>
      </c>
      <c r="S50" s="28">
        <f t="shared" ref="S50:T50" si="147">Q50-L50</f>
        <v>-10855</v>
      </c>
      <c r="T50" s="30">
        <f t="shared" si="147"/>
        <v>-11.409999999999854</v>
      </c>
      <c r="U50" s="10">
        <v>58045</v>
      </c>
      <c r="V50" s="10">
        <v>5253.07</v>
      </c>
      <c r="W50" s="28">
        <f t="shared" ref="W50:X50" si="148">U50-N50</f>
        <v>-65</v>
      </c>
      <c r="X50" s="30">
        <f t="shared" si="148"/>
        <v>275.89999999999964</v>
      </c>
      <c r="Y50" s="30">
        <f t="shared" si="4"/>
        <v>264.48999999999978</v>
      </c>
      <c r="Z50" s="10"/>
    </row>
    <row r="51" spans="1:26" ht="20.25" customHeight="1">
      <c r="A51" s="5" t="s">
        <v>205</v>
      </c>
      <c r="B51" s="5" t="s">
        <v>42</v>
      </c>
      <c r="C51" s="8">
        <v>791880</v>
      </c>
      <c r="D51" s="9">
        <v>3088.33</v>
      </c>
      <c r="E51" s="8">
        <v>79055</v>
      </c>
      <c r="F51" s="9">
        <v>3383.56</v>
      </c>
      <c r="G51" s="8">
        <v>791881</v>
      </c>
      <c r="H51" s="9">
        <v>3088.33</v>
      </c>
      <c r="I51" s="8">
        <v>79054</v>
      </c>
      <c r="J51" s="9">
        <v>3383.56</v>
      </c>
      <c r="K51" s="10"/>
      <c r="L51" s="11">
        <f t="shared" ref="L51:O51" si="149">SUM(C51+G51)</f>
        <v>1583761</v>
      </c>
      <c r="M51" s="12">
        <f t="shared" si="149"/>
        <v>6176.66</v>
      </c>
      <c r="N51" s="11">
        <f t="shared" si="149"/>
        <v>158109</v>
      </c>
      <c r="O51" s="12">
        <f t="shared" si="149"/>
        <v>6767.12</v>
      </c>
      <c r="P51" s="30">
        <f t="shared" si="1"/>
        <v>12943.779999999999</v>
      </c>
      <c r="Q51" s="10">
        <v>1363434</v>
      </c>
      <c r="R51" s="10">
        <v>5317.4</v>
      </c>
      <c r="S51" s="28">
        <f t="shared" ref="S51:T51" si="150">Q51-L51</f>
        <v>-220327</v>
      </c>
      <c r="T51" s="30">
        <f t="shared" si="150"/>
        <v>-859.26000000000022</v>
      </c>
      <c r="U51" s="10">
        <v>119013</v>
      </c>
      <c r="V51" s="10">
        <v>5093.76</v>
      </c>
      <c r="W51" s="28">
        <f t="shared" ref="W51:X51" si="151">U51-N51</f>
        <v>-39096</v>
      </c>
      <c r="X51" s="30">
        <f t="shared" si="151"/>
        <v>-1673.3599999999997</v>
      </c>
      <c r="Y51" s="30">
        <f t="shared" si="4"/>
        <v>-2532.62</v>
      </c>
      <c r="Z51" s="10"/>
    </row>
    <row r="52" spans="1:26" ht="20.25" customHeight="1">
      <c r="A52" s="5" t="s">
        <v>206</v>
      </c>
      <c r="B52" s="5" t="s">
        <v>27</v>
      </c>
      <c r="C52" s="8">
        <v>3291608</v>
      </c>
      <c r="D52" s="9">
        <v>13134.51</v>
      </c>
      <c r="E52" s="8">
        <v>92498</v>
      </c>
      <c r="F52" s="9">
        <v>4807.1400000000003</v>
      </c>
      <c r="G52" s="8">
        <v>3291605</v>
      </c>
      <c r="H52" s="9">
        <v>13134.51</v>
      </c>
      <c r="I52" s="8">
        <v>92499</v>
      </c>
      <c r="J52" s="9">
        <v>4807.1400000000003</v>
      </c>
      <c r="K52" s="10"/>
      <c r="L52" s="11">
        <f t="shared" ref="L52:O52" si="152">SUM(C52+G52)</f>
        <v>6583213</v>
      </c>
      <c r="M52" s="12">
        <f t="shared" si="152"/>
        <v>26269.02</v>
      </c>
      <c r="N52" s="11">
        <f t="shared" si="152"/>
        <v>184997</v>
      </c>
      <c r="O52" s="12">
        <f t="shared" si="152"/>
        <v>9614.2800000000007</v>
      </c>
      <c r="P52" s="30">
        <f t="shared" si="1"/>
        <v>35883.300000000003</v>
      </c>
      <c r="Q52" s="10">
        <v>6648503</v>
      </c>
      <c r="R52" s="10">
        <v>26730.639999999999</v>
      </c>
      <c r="S52" s="28">
        <f t="shared" ref="S52:T52" si="153">Q52-L52</f>
        <v>65290</v>
      </c>
      <c r="T52" s="30">
        <f t="shared" si="153"/>
        <v>461.61999999999898</v>
      </c>
      <c r="U52" s="10">
        <v>228800</v>
      </c>
      <c r="V52" s="10">
        <v>11890.74</v>
      </c>
      <c r="W52" s="28">
        <f t="shared" ref="W52:X52" si="154">U52-N52</f>
        <v>43803</v>
      </c>
      <c r="X52" s="30">
        <f t="shared" si="154"/>
        <v>2276.4599999999991</v>
      </c>
      <c r="Y52" s="30">
        <f t="shared" si="4"/>
        <v>2738.0799999999981</v>
      </c>
      <c r="Z52" s="10"/>
    </row>
    <row r="53" spans="1:26" ht="20.25" customHeight="1">
      <c r="A53" s="5" t="s">
        <v>206</v>
      </c>
      <c r="B53" s="5" t="s">
        <v>35</v>
      </c>
      <c r="C53" s="8">
        <v>3291608</v>
      </c>
      <c r="D53" s="9">
        <v>13088.9</v>
      </c>
      <c r="E53" s="8">
        <v>92498</v>
      </c>
      <c r="F53" s="9">
        <v>4330.78</v>
      </c>
      <c r="G53" s="8">
        <v>3291605</v>
      </c>
      <c r="H53" s="9">
        <v>13088.9</v>
      </c>
      <c r="I53" s="8">
        <v>92499</v>
      </c>
      <c r="J53" s="9">
        <v>4330.78</v>
      </c>
      <c r="K53" s="10"/>
      <c r="L53" s="11">
        <f t="shared" ref="L53:O53" si="155">SUM(C53+G53)</f>
        <v>6583213</v>
      </c>
      <c r="M53" s="12">
        <f t="shared" si="155"/>
        <v>26177.8</v>
      </c>
      <c r="N53" s="11">
        <f t="shared" si="155"/>
        <v>184997</v>
      </c>
      <c r="O53" s="12">
        <f t="shared" si="155"/>
        <v>8661.56</v>
      </c>
      <c r="P53" s="30">
        <f t="shared" si="1"/>
        <v>34839.360000000001</v>
      </c>
      <c r="Q53" s="10">
        <v>6648503</v>
      </c>
      <c r="R53" s="10">
        <v>26608.9</v>
      </c>
      <c r="S53" s="28">
        <f t="shared" ref="S53:T53" si="156">Q53-L53</f>
        <v>65290</v>
      </c>
      <c r="T53" s="30">
        <f t="shared" si="156"/>
        <v>431.10000000000218</v>
      </c>
      <c r="U53" s="10">
        <v>228800</v>
      </c>
      <c r="V53" s="10">
        <v>10712.4</v>
      </c>
      <c r="W53" s="28">
        <f t="shared" ref="W53:X53" si="157">U53-N53</f>
        <v>43803</v>
      </c>
      <c r="X53" s="30">
        <f t="shared" si="157"/>
        <v>2050.84</v>
      </c>
      <c r="Y53" s="30">
        <f t="shared" si="4"/>
        <v>2481.9400000000023</v>
      </c>
      <c r="Z53" s="10"/>
    </row>
    <row r="54" spans="1:26" ht="20.25" customHeight="1">
      <c r="A54" s="5" t="s">
        <v>65</v>
      </c>
      <c r="B54" s="5" t="s">
        <v>27</v>
      </c>
      <c r="C54" s="8">
        <v>1569641</v>
      </c>
      <c r="D54" s="9">
        <v>6409.05</v>
      </c>
      <c r="E54" s="8">
        <v>127476</v>
      </c>
      <c r="F54" s="9">
        <v>6625.01</v>
      </c>
      <c r="G54" s="8">
        <v>1569641</v>
      </c>
      <c r="H54" s="9">
        <v>6409.05</v>
      </c>
      <c r="I54" s="8">
        <v>127476</v>
      </c>
      <c r="J54" s="9">
        <v>6625.01</v>
      </c>
      <c r="K54" s="10"/>
      <c r="L54" s="11">
        <f t="shared" ref="L54:O54" si="158">SUM(C54+G54)</f>
        <v>3139282</v>
      </c>
      <c r="M54" s="12">
        <f t="shared" si="158"/>
        <v>12818.1</v>
      </c>
      <c r="N54" s="11">
        <f t="shared" si="158"/>
        <v>254952</v>
      </c>
      <c r="O54" s="12">
        <f t="shared" si="158"/>
        <v>13250.02</v>
      </c>
      <c r="P54" s="30">
        <f t="shared" si="1"/>
        <v>26068.120000000003</v>
      </c>
      <c r="Q54" s="10">
        <v>2869684</v>
      </c>
      <c r="R54" s="10">
        <v>11891.09</v>
      </c>
      <c r="S54" s="28">
        <f t="shared" ref="S54:T54" si="159">Q54-L54</f>
        <v>-269598</v>
      </c>
      <c r="T54" s="30">
        <f t="shared" si="159"/>
        <v>-927.01000000000022</v>
      </c>
      <c r="U54" s="10">
        <v>359209</v>
      </c>
      <c r="V54" s="10">
        <v>18668.080000000002</v>
      </c>
      <c r="W54" s="28">
        <f t="shared" ref="W54:X54" si="160">U54-N54</f>
        <v>104257</v>
      </c>
      <c r="X54" s="30">
        <f t="shared" si="160"/>
        <v>5418.0600000000013</v>
      </c>
      <c r="Y54" s="30">
        <f t="shared" si="4"/>
        <v>4491.0500000000011</v>
      </c>
      <c r="Z54" s="10"/>
    </row>
    <row r="55" spans="1:26" ht="20.25" customHeight="1">
      <c r="A55" s="5" t="s">
        <v>65</v>
      </c>
      <c r="B55" s="5" t="s">
        <v>60</v>
      </c>
      <c r="C55" s="8">
        <v>1569641</v>
      </c>
      <c r="D55" s="9">
        <v>6409.05</v>
      </c>
      <c r="E55" s="8">
        <v>127476</v>
      </c>
      <c r="F55" s="9">
        <v>5968.5</v>
      </c>
      <c r="G55" s="8">
        <v>1569641</v>
      </c>
      <c r="H55" s="9">
        <v>6409.05</v>
      </c>
      <c r="I55" s="8">
        <v>127476</v>
      </c>
      <c r="J55" s="9">
        <v>5968.5</v>
      </c>
      <c r="K55" s="10"/>
      <c r="L55" s="11">
        <f t="shared" ref="L55:O55" si="161">SUM(C55+G55)</f>
        <v>3139282</v>
      </c>
      <c r="M55" s="12">
        <f t="shared" si="161"/>
        <v>12818.1</v>
      </c>
      <c r="N55" s="11">
        <f t="shared" si="161"/>
        <v>254952</v>
      </c>
      <c r="O55" s="12">
        <f t="shared" si="161"/>
        <v>11937</v>
      </c>
      <c r="P55" s="30">
        <f t="shared" si="1"/>
        <v>24755.1</v>
      </c>
      <c r="Q55" s="10">
        <v>2869684</v>
      </c>
      <c r="R55" s="10">
        <v>11891.09</v>
      </c>
      <c r="S55" s="28">
        <f t="shared" ref="S55:T55" si="162">Q55-L55</f>
        <v>-269598</v>
      </c>
      <c r="T55" s="30">
        <f t="shared" si="162"/>
        <v>-927.01000000000022</v>
      </c>
      <c r="U55" s="10">
        <v>359209</v>
      </c>
      <c r="V55" s="10">
        <v>16818.150000000001</v>
      </c>
      <c r="W55" s="28">
        <f t="shared" ref="W55:X55" si="163">U55-N55</f>
        <v>104257</v>
      </c>
      <c r="X55" s="30">
        <f t="shared" si="163"/>
        <v>4881.1500000000015</v>
      </c>
      <c r="Y55" s="30">
        <f t="shared" si="4"/>
        <v>3954.1400000000012</v>
      </c>
      <c r="Z55" s="10"/>
    </row>
    <row r="56" spans="1:26" ht="20.25" customHeight="1">
      <c r="A56" s="5" t="s">
        <v>66</v>
      </c>
      <c r="B56" s="5" t="s">
        <v>27</v>
      </c>
      <c r="C56" s="8">
        <v>1754654</v>
      </c>
      <c r="D56" s="9">
        <v>7154.9</v>
      </c>
      <c r="E56" s="8">
        <v>78610</v>
      </c>
      <c r="F56" s="9">
        <v>3990.75</v>
      </c>
      <c r="G56" s="8">
        <v>1754654</v>
      </c>
      <c r="H56" s="9">
        <v>7154.9</v>
      </c>
      <c r="I56" s="8">
        <v>78610</v>
      </c>
      <c r="J56" s="9">
        <v>3990.75</v>
      </c>
      <c r="K56" s="10"/>
      <c r="L56" s="11">
        <f t="shared" ref="L56:O56" si="164">SUM(C56+G56)</f>
        <v>3509308</v>
      </c>
      <c r="M56" s="12">
        <f t="shared" si="164"/>
        <v>14309.8</v>
      </c>
      <c r="N56" s="11">
        <f t="shared" si="164"/>
        <v>157220</v>
      </c>
      <c r="O56" s="12">
        <f t="shared" si="164"/>
        <v>7981.5</v>
      </c>
      <c r="P56" s="30">
        <f t="shared" si="1"/>
        <v>22291.3</v>
      </c>
      <c r="Q56" s="10">
        <v>2768416</v>
      </c>
      <c r="R56" s="10">
        <v>11279.88</v>
      </c>
      <c r="S56" s="28">
        <f t="shared" ref="S56:T56" si="165">Q56-L56</f>
        <v>-740892</v>
      </c>
      <c r="T56" s="30">
        <f t="shared" si="165"/>
        <v>-3029.92</v>
      </c>
      <c r="U56" s="10">
        <v>114798</v>
      </c>
      <c r="V56" s="10">
        <v>5817.99</v>
      </c>
      <c r="W56" s="28">
        <f t="shared" ref="W56:X56" si="166">U56-N56</f>
        <v>-42422</v>
      </c>
      <c r="X56" s="30">
        <f t="shared" si="166"/>
        <v>-2163.5100000000002</v>
      </c>
      <c r="Y56" s="30">
        <f t="shared" si="4"/>
        <v>-5193.43</v>
      </c>
      <c r="Z56" s="10"/>
    </row>
    <row r="57" spans="1:26" ht="20.25" customHeight="1">
      <c r="A57" s="5" t="s">
        <v>66</v>
      </c>
      <c r="B57" s="5" t="s">
        <v>35</v>
      </c>
      <c r="C57" s="8">
        <v>1754654</v>
      </c>
      <c r="D57" s="9">
        <v>7021.77</v>
      </c>
      <c r="E57" s="8">
        <v>78610</v>
      </c>
      <c r="F57" s="9">
        <v>3572.78</v>
      </c>
      <c r="G57" s="8">
        <v>1754654</v>
      </c>
      <c r="H57" s="9">
        <v>7021.77</v>
      </c>
      <c r="I57" s="8">
        <v>78610</v>
      </c>
      <c r="J57" s="9">
        <v>3572.78</v>
      </c>
      <c r="K57" s="10"/>
      <c r="L57" s="11">
        <f t="shared" ref="L57:O57" si="167">SUM(C57+G57)</f>
        <v>3509308</v>
      </c>
      <c r="M57" s="12">
        <f t="shared" si="167"/>
        <v>14043.54</v>
      </c>
      <c r="N57" s="11">
        <f t="shared" si="167"/>
        <v>157220</v>
      </c>
      <c r="O57" s="12">
        <f t="shared" si="167"/>
        <v>7145.56</v>
      </c>
      <c r="P57" s="30">
        <f t="shared" si="1"/>
        <v>21189.100000000002</v>
      </c>
      <c r="Q57" s="10">
        <v>2768416</v>
      </c>
      <c r="R57" s="10">
        <v>11074.73</v>
      </c>
      <c r="S57" s="28">
        <f t="shared" ref="S57:T57" si="168">Q57-L57</f>
        <v>-740892</v>
      </c>
      <c r="T57" s="30">
        <f t="shared" si="168"/>
        <v>-2968.8100000000013</v>
      </c>
      <c r="U57" s="10">
        <v>114798</v>
      </c>
      <c r="V57" s="10">
        <v>5217.57</v>
      </c>
      <c r="W57" s="28">
        <f t="shared" ref="W57:X57" si="169">U57-N57</f>
        <v>-42422</v>
      </c>
      <c r="X57" s="30">
        <f t="shared" si="169"/>
        <v>-1927.9900000000007</v>
      </c>
      <c r="Y57" s="30">
        <f t="shared" si="4"/>
        <v>-4896.800000000002</v>
      </c>
      <c r="Z57" s="10"/>
    </row>
    <row r="58" spans="1:26" ht="20.25" customHeight="1">
      <c r="A58" s="5" t="s">
        <v>207</v>
      </c>
      <c r="B58" s="5" t="s">
        <v>27</v>
      </c>
      <c r="C58" s="8">
        <v>6810138</v>
      </c>
      <c r="D58" s="9">
        <v>25469.919999999998</v>
      </c>
      <c r="E58" s="8">
        <v>79396</v>
      </c>
      <c r="F58" s="9">
        <v>4786.32</v>
      </c>
      <c r="G58" s="8">
        <v>6810138</v>
      </c>
      <c r="H58" s="9">
        <v>25469.919999999998</v>
      </c>
      <c r="I58" s="8">
        <v>79396</v>
      </c>
      <c r="J58" s="9">
        <v>4786.32</v>
      </c>
      <c r="K58" s="10"/>
      <c r="L58" s="11">
        <f t="shared" ref="L58:O58" si="170">SUM(C58+G58)</f>
        <v>13620276</v>
      </c>
      <c r="M58" s="12">
        <f t="shared" si="170"/>
        <v>50939.839999999997</v>
      </c>
      <c r="N58" s="11">
        <f t="shared" si="170"/>
        <v>158792</v>
      </c>
      <c r="O58" s="12">
        <f t="shared" si="170"/>
        <v>9572.64</v>
      </c>
      <c r="P58" s="30">
        <f t="shared" si="1"/>
        <v>60512.479999999996</v>
      </c>
      <c r="Q58" s="10">
        <v>10807109</v>
      </c>
      <c r="R58" s="10">
        <v>40418.58</v>
      </c>
      <c r="S58" s="28">
        <f t="shared" ref="S58:T58" si="171">Q58-L58</f>
        <v>-2813167</v>
      </c>
      <c r="T58" s="30">
        <f t="shared" si="171"/>
        <v>-10521.259999999995</v>
      </c>
      <c r="U58" s="10">
        <v>165966</v>
      </c>
      <c r="V58" s="10">
        <v>9866.51</v>
      </c>
      <c r="W58" s="28">
        <f t="shared" ref="W58:X58" si="172">U58-N58</f>
        <v>7174</v>
      </c>
      <c r="X58" s="30">
        <f t="shared" si="172"/>
        <v>293.8700000000008</v>
      </c>
      <c r="Y58" s="30">
        <f t="shared" si="4"/>
        <v>-10227.389999999994</v>
      </c>
      <c r="Z58" s="10"/>
    </row>
    <row r="59" spans="1:26" ht="20.25" customHeight="1">
      <c r="A59" s="5" t="s">
        <v>207</v>
      </c>
      <c r="B59" s="5" t="s">
        <v>176</v>
      </c>
      <c r="C59" s="8">
        <v>6810138</v>
      </c>
      <c r="D59" s="9">
        <v>25562.69</v>
      </c>
      <c r="E59" s="8">
        <v>79396</v>
      </c>
      <c r="F59" s="9">
        <v>4312.01</v>
      </c>
      <c r="G59" s="8">
        <v>6810138</v>
      </c>
      <c r="H59" s="9">
        <v>25562.69</v>
      </c>
      <c r="I59" s="8">
        <v>79396</v>
      </c>
      <c r="J59" s="9">
        <v>4312.01</v>
      </c>
      <c r="K59" s="10"/>
      <c r="L59" s="11">
        <f t="shared" ref="L59:O59" si="173">SUM(C59+G59)</f>
        <v>13620276</v>
      </c>
      <c r="M59" s="12">
        <f t="shared" si="173"/>
        <v>51125.38</v>
      </c>
      <c r="N59" s="11">
        <f t="shared" si="173"/>
        <v>158792</v>
      </c>
      <c r="O59" s="12">
        <f t="shared" si="173"/>
        <v>8624.02</v>
      </c>
      <c r="P59" s="30">
        <f t="shared" si="1"/>
        <v>59749.399999999994</v>
      </c>
      <c r="Q59" s="10">
        <v>10807109</v>
      </c>
      <c r="R59" s="10">
        <v>40575.980000000003</v>
      </c>
      <c r="S59" s="28">
        <f t="shared" ref="S59:T59" si="174">Q59-L59</f>
        <v>-2813167</v>
      </c>
      <c r="T59" s="30">
        <f t="shared" si="174"/>
        <v>-10549.399999999994</v>
      </c>
      <c r="U59" s="10">
        <v>165966</v>
      </c>
      <c r="V59" s="10">
        <v>8888.75</v>
      </c>
      <c r="W59" s="28">
        <f t="shared" ref="W59:X59" si="175">U59-N59</f>
        <v>7174</v>
      </c>
      <c r="X59" s="30">
        <f t="shared" si="175"/>
        <v>264.72999999999956</v>
      </c>
      <c r="Y59" s="30">
        <f t="shared" si="4"/>
        <v>-10284.669999999995</v>
      </c>
      <c r="Z59" s="10"/>
    </row>
    <row r="60" spans="1:26" ht="20.25" customHeight="1">
      <c r="A60" s="5" t="s">
        <v>145</v>
      </c>
      <c r="B60" s="5" t="s">
        <v>27</v>
      </c>
      <c r="C60" s="8">
        <v>2981206</v>
      </c>
      <c r="D60" s="9">
        <v>11782.74</v>
      </c>
      <c r="E60" s="8">
        <v>180877</v>
      </c>
      <c r="F60" s="9">
        <v>9853.65</v>
      </c>
      <c r="G60" s="8">
        <v>2981206</v>
      </c>
      <c r="H60" s="9">
        <v>11782.74</v>
      </c>
      <c r="I60" s="8">
        <v>180877</v>
      </c>
      <c r="J60" s="9">
        <v>9853.65</v>
      </c>
      <c r="K60" s="10"/>
      <c r="L60" s="11">
        <f t="shared" ref="L60:O60" si="176">SUM(C60+G60)</f>
        <v>5962412</v>
      </c>
      <c r="M60" s="12">
        <f t="shared" si="176"/>
        <v>23565.48</v>
      </c>
      <c r="N60" s="11">
        <f t="shared" si="176"/>
        <v>361754</v>
      </c>
      <c r="O60" s="12">
        <f t="shared" si="176"/>
        <v>19707.3</v>
      </c>
      <c r="P60" s="30">
        <f t="shared" si="1"/>
        <v>43272.78</v>
      </c>
      <c r="Q60" s="10">
        <v>4589866</v>
      </c>
      <c r="R60" s="10">
        <v>18406.38</v>
      </c>
      <c r="S60" s="28">
        <f t="shared" ref="S60:T60" si="177">Q60-L60</f>
        <v>-1372546</v>
      </c>
      <c r="T60" s="30">
        <f t="shared" si="177"/>
        <v>-5159.0999999999985</v>
      </c>
      <c r="U60" s="10">
        <v>401762</v>
      </c>
      <c r="V60" s="10">
        <v>21738.7</v>
      </c>
      <c r="W60" s="28">
        <f t="shared" ref="W60:X60" si="178">U60-N60</f>
        <v>40008</v>
      </c>
      <c r="X60" s="30">
        <f t="shared" si="178"/>
        <v>2031.4000000000015</v>
      </c>
      <c r="Y60" s="30">
        <f t="shared" si="4"/>
        <v>-3127.6999999999971</v>
      </c>
      <c r="Z60" s="10"/>
    </row>
    <row r="61" spans="1:26" ht="20.25" customHeight="1">
      <c r="A61" s="5" t="s">
        <v>145</v>
      </c>
      <c r="B61" s="5" t="s">
        <v>35</v>
      </c>
      <c r="C61" s="8">
        <v>2981206</v>
      </c>
      <c r="D61" s="9">
        <v>11189.2</v>
      </c>
      <c r="E61" s="8">
        <v>180877</v>
      </c>
      <c r="F61" s="9">
        <v>8391.27</v>
      </c>
      <c r="G61" s="8">
        <v>2981206</v>
      </c>
      <c r="H61" s="9">
        <v>11189.2</v>
      </c>
      <c r="I61" s="8">
        <v>180877</v>
      </c>
      <c r="J61" s="9">
        <v>8391.27</v>
      </c>
      <c r="K61" s="10"/>
      <c r="L61" s="11">
        <f t="shared" ref="L61:O61" si="179">SUM(C61+G61)</f>
        <v>5962412</v>
      </c>
      <c r="M61" s="12">
        <f t="shared" si="179"/>
        <v>22378.400000000001</v>
      </c>
      <c r="N61" s="11">
        <f t="shared" si="179"/>
        <v>361754</v>
      </c>
      <c r="O61" s="12">
        <f t="shared" si="179"/>
        <v>16782.54</v>
      </c>
      <c r="P61" s="30">
        <f t="shared" si="1"/>
        <v>39160.94</v>
      </c>
      <c r="Q61" s="10">
        <v>4589866</v>
      </c>
      <c r="R61" s="10">
        <v>17421.43</v>
      </c>
      <c r="S61" s="28">
        <f t="shared" ref="S61:T61" si="180">Q61-L61</f>
        <v>-1372546</v>
      </c>
      <c r="T61" s="30">
        <f t="shared" si="180"/>
        <v>-4956.9700000000012</v>
      </c>
      <c r="U61" s="10">
        <v>401762</v>
      </c>
      <c r="V61" s="10">
        <v>18599.5</v>
      </c>
      <c r="W61" s="28">
        <f t="shared" ref="W61:X61" si="181">U61-N61</f>
        <v>40008</v>
      </c>
      <c r="X61" s="30">
        <f t="shared" si="181"/>
        <v>1816.9599999999991</v>
      </c>
      <c r="Y61" s="30">
        <f t="shared" si="4"/>
        <v>-3140.010000000002</v>
      </c>
      <c r="Z61" s="10"/>
    </row>
    <row r="62" spans="1:26" ht="20.25" customHeight="1">
      <c r="A62" s="5" t="s">
        <v>208</v>
      </c>
      <c r="B62" s="5" t="s">
        <v>27</v>
      </c>
      <c r="C62" s="8">
        <v>1061189</v>
      </c>
      <c r="D62" s="9">
        <v>4076.08</v>
      </c>
      <c r="E62" s="8">
        <v>130033</v>
      </c>
      <c r="F62" s="9">
        <v>6908.65</v>
      </c>
      <c r="G62" s="8">
        <v>554322</v>
      </c>
      <c r="H62" s="9">
        <v>1784.65</v>
      </c>
      <c r="I62" s="8">
        <v>13819</v>
      </c>
      <c r="J62" s="9">
        <v>621.84</v>
      </c>
      <c r="K62" s="10"/>
      <c r="L62" s="11">
        <f t="shared" ref="L62:O62" si="182">SUM(C62+G62)</f>
        <v>1615511</v>
      </c>
      <c r="M62" s="12">
        <f t="shared" si="182"/>
        <v>5860.73</v>
      </c>
      <c r="N62" s="11">
        <f t="shared" si="182"/>
        <v>143852</v>
      </c>
      <c r="O62" s="12">
        <f t="shared" si="182"/>
        <v>7530.49</v>
      </c>
      <c r="P62" s="30">
        <f t="shared" si="1"/>
        <v>13391.22</v>
      </c>
      <c r="Q62" s="10">
        <v>1903722</v>
      </c>
      <c r="R62" s="10">
        <v>7013.05</v>
      </c>
      <c r="S62" s="28">
        <f t="shared" ref="S62:T62" si="183">Q62-L62</f>
        <v>288211</v>
      </c>
      <c r="T62" s="30">
        <f t="shared" si="183"/>
        <v>1152.3200000000006</v>
      </c>
      <c r="U62" s="10">
        <v>139613</v>
      </c>
      <c r="V62" s="10">
        <v>7159.8</v>
      </c>
      <c r="W62" s="28">
        <f t="shared" ref="W62:X62" si="184">U62-N62</f>
        <v>-4239</v>
      </c>
      <c r="X62" s="30">
        <f t="shared" si="184"/>
        <v>-370.6899999999996</v>
      </c>
      <c r="Y62" s="30">
        <f t="shared" si="4"/>
        <v>781.63000000000102</v>
      </c>
      <c r="Z62" s="10"/>
    </row>
    <row r="63" spans="1:26" ht="20.25" customHeight="1">
      <c r="A63" s="5" t="s">
        <v>208</v>
      </c>
      <c r="B63" s="5" t="s">
        <v>176</v>
      </c>
      <c r="C63" s="8">
        <v>1061189</v>
      </c>
      <c r="D63" s="9">
        <v>4437.49</v>
      </c>
      <c r="E63" s="8">
        <v>130033</v>
      </c>
      <c r="F63" s="9">
        <v>6778.63</v>
      </c>
      <c r="G63" s="8">
        <v>0</v>
      </c>
      <c r="H63" s="9">
        <v>0</v>
      </c>
      <c r="I63" s="8">
        <v>0</v>
      </c>
      <c r="J63" s="9">
        <v>0</v>
      </c>
      <c r="K63" s="10"/>
      <c r="L63" s="11">
        <f t="shared" ref="L63:O63" si="185">SUM(C63+G63)</f>
        <v>1061189</v>
      </c>
      <c r="M63" s="12">
        <f t="shared" si="185"/>
        <v>4437.49</v>
      </c>
      <c r="N63" s="11">
        <f t="shared" si="185"/>
        <v>130033</v>
      </c>
      <c r="O63" s="12">
        <f t="shared" si="185"/>
        <v>6778.63</v>
      </c>
      <c r="P63" s="30">
        <f t="shared" si="1"/>
        <v>11216.119999999999</v>
      </c>
      <c r="Q63" s="10">
        <v>1374734</v>
      </c>
      <c r="R63" s="10">
        <v>5698.57</v>
      </c>
      <c r="S63" s="28">
        <f t="shared" ref="S63:T63" si="186">Q63-L63</f>
        <v>313545</v>
      </c>
      <c r="T63" s="30">
        <f t="shared" si="186"/>
        <v>1261.08</v>
      </c>
      <c r="U63" s="10">
        <v>107899</v>
      </c>
      <c r="V63" s="10">
        <v>5624.78</v>
      </c>
      <c r="W63" s="28">
        <f t="shared" ref="W63:X63" si="187">U63-N63</f>
        <v>-22134</v>
      </c>
      <c r="X63" s="30">
        <f t="shared" si="187"/>
        <v>-1153.8500000000004</v>
      </c>
      <c r="Y63" s="30">
        <f t="shared" si="4"/>
        <v>107.22999999999956</v>
      </c>
      <c r="Z63" s="10"/>
    </row>
    <row r="64" spans="1:26" ht="20.25" customHeight="1">
      <c r="A64" s="5" t="s">
        <v>208</v>
      </c>
      <c r="B64" s="5" t="s">
        <v>35</v>
      </c>
      <c r="C64" s="8">
        <v>0</v>
      </c>
      <c r="D64" s="9">
        <v>0</v>
      </c>
      <c r="E64" s="8">
        <v>0</v>
      </c>
      <c r="F64" s="9">
        <v>0</v>
      </c>
      <c r="G64" s="8">
        <v>554322</v>
      </c>
      <c r="H64" s="9">
        <v>1784.65</v>
      </c>
      <c r="I64" s="8">
        <v>13819</v>
      </c>
      <c r="J64" s="9">
        <v>621.84</v>
      </c>
      <c r="K64" s="10"/>
      <c r="L64" s="11">
        <f t="shared" ref="L64:O64" si="188">SUM(C64+G64)</f>
        <v>554322</v>
      </c>
      <c r="M64" s="12">
        <f t="shared" si="188"/>
        <v>1784.65</v>
      </c>
      <c r="N64" s="11">
        <f t="shared" si="188"/>
        <v>13819</v>
      </c>
      <c r="O64" s="12">
        <f t="shared" si="188"/>
        <v>621.84</v>
      </c>
      <c r="P64" s="30">
        <f t="shared" si="1"/>
        <v>2406.4900000000002</v>
      </c>
      <c r="Q64" s="10">
        <v>528988</v>
      </c>
      <c r="R64" s="10">
        <v>1778.31</v>
      </c>
      <c r="S64" s="28">
        <f t="shared" ref="S64:T64" si="189">Q64-L64</f>
        <v>-25334</v>
      </c>
      <c r="T64" s="30">
        <f t="shared" si="189"/>
        <v>-6.3400000000001455</v>
      </c>
      <c r="U64" s="10">
        <v>31714</v>
      </c>
      <c r="V64" s="10">
        <v>1427.13</v>
      </c>
      <c r="W64" s="28">
        <f t="shared" ref="W64:X64" si="190">U64-N64</f>
        <v>17895</v>
      </c>
      <c r="X64" s="30">
        <f t="shared" si="190"/>
        <v>805.29000000000008</v>
      </c>
      <c r="Y64" s="30">
        <f t="shared" si="4"/>
        <v>798.94999999999993</v>
      </c>
      <c r="Z64" s="10"/>
    </row>
    <row r="65" spans="1:26" ht="20.25" customHeight="1">
      <c r="A65" s="5" t="s">
        <v>68</v>
      </c>
      <c r="B65" s="5" t="s">
        <v>27</v>
      </c>
      <c r="C65" s="8">
        <v>1398388</v>
      </c>
      <c r="D65" s="9">
        <v>5473.64</v>
      </c>
      <c r="E65" s="8">
        <v>109735</v>
      </c>
      <c r="F65" s="9">
        <v>5919.93</v>
      </c>
      <c r="G65" s="8">
        <v>1398388</v>
      </c>
      <c r="H65" s="9">
        <v>5473.64</v>
      </c>
      <c r="I65" s="8">
        <v>109735</v>
      </c>
      <c r="J65" s="9">
        <v>5919.93</v>
      </c>
      <c r="K65" s="10"/>
      <c r="L65" s="11">
        <f t="shared" ref="L65:O65" si="191">SUM(C65+G65)</f>
        <v>2796776</v>
      </c>
      <c r="M65" s="12">
        <f t="shared" si="191"/>
        <v>10947.28</v>
      </c>
      <c r="N65" s="11">
        <f t="shared" si="191"/>
        <v>219470</v>
      </c>
      <c r="O65" s="12">
        <f t="shared" si="191"/>
        <v>11839.86</v>
      </c>
      <c r="P65" s="30">
        <f t="shared" si="1"/>
        <v>22787.14</v>
      </c>
      <c r="Q65" s="10">
        <v>2316548</v>
      </c>
      <c r="R65" s="10">
        <v>8982.64</v>
      </c>
      <c r="S65" s="28">
        <f t="shared" ref="S65:T65" si="192">Q65-L65</f>
        <v>-480228</v>
      </c>
      <c r="T65" s="30">
        <f t="shared" si="192"/>
        <v>-1964.6400000000012</v>
      </c>
      <c r="U65" s="10">
        <v>222812</v>
      </c>
      <c r="V65" s="10">
        <v>11375.1</v>
      </c>
      <c r="W65" s="28">
        <f t="shared" ref="W65:X65" si="193">U65-N65</f>
        <v>3342</v>
      </c>
      <c r="X65" s="30">
        <f t="shared" si="193"/>
        <v>-464.76000000000022</v>
      </c>
      <c r="Y65" s="30">
        <f t="shared" si="4"/>
        <v>-2429.4000000000015</v>
      </c>
      <c r="Z65" s="10"/>
    </row>
    <row r="66" spans="1:26" ht="20.25" customHeight="1">
      <c r="A66" s="5" t="s">
        <v>68</v>
      </c>
      <c r="B66" s="5" t="s">
        <v>41</v>
      </c>
      <c r="C66" s="8">
        <v>1398388</v>
      </c>
      <c r="D66" s="9">
        <v>5280.55</v>
      </c>
      <c r="E66" s="8">
        <v>109735</v>
      </c>
      <c r="F66" s="9">
        <v>5118.66</v>
      </c>
      <c r="G66" s="8">
        <v>1398388</v>
      </c>
      <c r="H66" s="9">
        <v>5280.55</v>
      </c>
      <c r="I66" s="8">
        <v>109735</v>
      </c>
      <c r="J66" s="9">
        <v>5118.66</v>
      </c>
      <c r="K66" s="10"/>
      <c r="L66" s="11">
        <f t="shared" ref="L66:O66" si="194">SUM(C66+G66)</f>
        <v>2796776</v>
      </c>
      <c r="M66" s="12">
        <f t="shared" si="194"/>
        <v>10561.1</v>
      </c>
      <c r="N66" s="11">
        <f t="shared" si="194"/>
        <v>219470</v>
      </c>
      <c r="O66" s="12">
        <f t="shared" si="194"/>
        <v>10237.32</v>
      </c>
      <c r="P66" s="30">
        <f t="shared" si="1"/>
        <v>20798.419999999998</v>
      </c>
      <c r="Q66" s="10">
        <v>2316548</v>
      </c>
      <c r="R66" s="10">
        <v>8691.06</v>
      </c>
      <c r="S66" s="28">
        <f t="shared" ref="S66:T66" si="195">Q66-L66</f>
        <v>-480228</v>
      </c>
      <c r="T66" s="30">
        <f t="shared" si="195"/>
        <v>-1870.0400000000009</v>
      </c>
      <c r="U66" s="10">
        <v>222812</v>
      </c>
      <c r="V66" s="10">
        <v>9944.2099999999991</v>
      </c>
      <c r="W66" s="28">
        <f t="shared" ref="W66:X66" si="196">U66-N66</f>
        <v>3342</v>
      </c>
      <c r="X66" s="30">
        <f t="shared" si="196"/>
        <v>-293.11000000000058</v>
      </c>
      <c r="Y66" s="30">
        <f t="shared" si="4"/>
        <v>-2163.1500000000015</v>
      </c>
      <c r="Z66" s="10"/>
    </row>
    <row r="67" spans="1:26" ht="20.25" customHeight="1">
      <c r="A67" s="5" t="s">
        <v>69</v>
      </c>
      <c r="B67" s="5" t="s">
        <v>27</v>
      </c>
      <c r="C67" s="8">
        <v>2193324</v>
      </c>
      <c r="D67" s="9">
        <v>8092.03</v>
      </c>
      <c r="E67" s="8">
        <v>115224</v>
      </c>
      <c r="F67" s="9">
        <v>5331.91</v>
      </c>
      <c r="G67" s="8">
        <v>2193324</v>
      </c>
      <c r="H67" s="9">
        <v>8092.03</v>
      </c>
      <c r="I67" s="8">
        <v>115224</v>
      </c>
      <c r="J67" s="9">
        <v>5331.91</v>
      </c>
      <c r="K67" s="10"/>
      <c r="L67" s="11">
        <f t="shared" ref="L67:O67" si="197">SUM(C67+G67)</f>
        <v>4386648</v>
      </c>
      <c r="M67" s="12">
        <f t="shared" si="197"/>
        <v>16184.06</v>
      </c>
      <c r="N67" s="11">
        <f t="shared" si="197"/>
        <v>230448</v>
      </c>
      <c r="O67" s="12">
        <f t="shared" si="197"/>
        <v>10663.82</v>
      </c>
      <c r="P67" s="30">
        <f t="shared" si="1"/>
        <v>26847.879999999997</v>
      </c>
      <c r="Q67" s="10">
        <v>2949833</v>
      </c>
      <c r="R67" s="10">
        <v>11198.49</v>
      </c>
      <c r="S67" s="28">
        <f t="shared" ref="S67:T67" si="198">Q67-L67</f>
        <v>-1436815</v>
      </c>
      <c r="T67" s="30">
        <f t="shared" si="198"/>
        <v>-4985.57</v>
      </c>
      <c r="U67" s="10">
        <v>233656</v>
      </c>
      <c r="V67" s="10">
        <v>11519.07</v>
      </c>
      <c r="W67" s="28">
        <f t="shared" ref="W67:X67" si="199">U67-N67</f>
        <v>3208</v>
      </c>
      <c r="X67" s="30">
        <f t="shared" si="199"/>
        <v>855.25</v>
      </c>
      <c r="Y67" s="30">
        <f t="shared" si="4"/>
        <v>-4130.32</v>
      </c>
      <c r="Z67" s="10"/>
    </row>
    <row r="68" spans="1:26" ht="20.25" customHeight="1">
      <c r="A68" s="5" t="s">
        <v>69</v>
      </c>
      <c r="B68" s="5" t="s">
        <v>41</v>
      </c>
      <c r="C68" s="8">
        <v>2193324</v>
      </c>
      <c r="D68" s="9">
        <v>7842.08</v>
      </c>
      <c r="E68" s="8">
        <v>115224</v>
      </c>
      <c r="F68" s="9">
        <v>4755.4799999999996</v>
      </c>
      <c r="G68" s="8">
        <v>2193324</v>
      </c>
      <c r="H68" s="9">
        <v>7842.08</v>
      </c>
      <c r="I68" s="8">
        <v>115224</v>
      </c>
      <c r="J68" s="9">
        <v>4755.4799999999996</v>
      </c>
      <c r="K68" s="10"/>
      <c r="L68" s="11">
        <f t="shared" ref="L68:O68" si="200">SUM(C68+G68)</f>
        <v>4386648</v>
      </c>
      <c r="M68" s="12">
        <f t="shared" si="200"/>
        <v>15684.16</v>
      </c>
      <c r="N68" s="11">
        <f t="shared" si="200"/>
        <v>230448</v>
      </c>
      <c r="O68" s="12">
        <f t="shared" si="200"/>
        <v>9510.9599999999991</v>
      </c>
      <c r="P68" s="30">
        <f t="shared" si="1"/>
        <v>25195.119999999999</v>
      </c>
      <c r="Q68" s="10">
        <v>2949833</v>
      </c>
      <c r="R68" s="10">
        <v>10762.03</v>
      </c>
      <c r="S68" s="28">
        <f t="shared" ref="S68:T68" si="201">Q68-L68</f>
        <v>-1436815</v>
      </c>
      <c r="T68" s="30">
        <f t="shared" si="201"/>
        <v>-4922.1299999999992</v>
      </c>
      <c r="U68" s="10">
        <v>233656</v>
      </c>
      <c r="V68" s="10">
        <v>10122.879999999999</v>
      </c>
      <c r="W68" s="28">
        <f t="shared" ref="W68:X68" si="202">U68-N68</f>
        <v>3208</v>
      </c>
      <c r="X68" s="30">
        <f t="shared" si="202"/>
        <v>611.92000000000007</v>
      </c>
      <c r="Y68" s="30">
        <f t="shared" si="4"/>
        <v>-4310.2099999999991</v>
      </c>
      <c r="Z68" s="10"/>
    </row>
    <row r="69" spans="1:26" ht="20.25" customHeight="1">
      <c r="A69" s="5" t="s">
        <v>70</v>
      </c>
      <c r="B69" s="5" t="s">
        <v>27</v>
      </c>
      <c r="C69" s="8">
        <v>4049031</v>
      </c>
      <c r="D69" s="9">
        <v>14935.18</v>
      </c>
      <c r="E69" s="8">
        <v>137651</v>
      </c>
      <c r="F69" s="9">
        <v>7291.25</v>
      </c>
      <c r="G69" s="8">
        <v>4049027</v>
      </c>
      <c r="H69" s="9">
        <v>14935.18</v>
      </c>
      <c r="I69" s="8">
        <v>137653</v>
      </c>
      <c r="J69" s="9">
        <v>7291.24</v>
      </c>
      <c r="K69" s="10"/>
      <c r="L69" s="11">
        <f t="shared" ref="L69:O69" si="203">SUM(C69+G69)</f>
        <v>8098058</v>
      </c>
      <c r="M69" s="12">
        <f t="shared" si="203"/>
        <v>29870.36</v>
      </c>
      <c r="N69" s="11">
        <f t="shared" si="203"/>
        <v>275304</v>
      </c>
      <c r="O69" s="12">
        <f t="shared" si="203"/>
        <v>14582.49</v>
      </c>
      <c r="P69" s="30">
        <f t="shared" si="1"/>
        <v>44452.85</v>
      </c>
      <c r="Q69" s="10">
        <v>6615466</v>
      </c>
      <c r="R69" s="10">
        <v>24254.77</v>
      </c>
      <c r="S69" s="28">
        <f t="shared" ref="S69:T69" si="204">Q69-L69</f>
        <v>-1482592</v>
      </c>
      <c r="T69" s="30">
        <f t="shared" si="204"/>
        <v>-5615.59</v>
      </c>
      <c r="U69" s="10">
        <v>338575</v>
      </c>
      <c r="V69" s="10">
        <v>17628.689999999999</v>
      </c>
      <c r="W69" s="28">
        <f t="shared" ref="W69:X69" si="205">U69-N69</f>
        <v>63271</v>
      </c>
      <c r="X69" s="30">
        <f t="shared" si="205"/>
        <v>3046.1999999999989</v>
      </c>
      <c r="Y69" s="30">
        <f t="shared" si="4"/>
        <v>-2569.3900000000012</v>
      </c>
      <c r="Z69" s="10"/>
    </row>
    <row r="70" spans="1:26" ht="20.25" customHeight="1">
      <c r="A70" s="5" t="s">
        <v>70</v>
      </c>
      <c r="B70" s="5" t="s">
        <v>34</v>
      </c>
      <c r="C70" s="8">
        <v>3682</v>
      </c>
      <c r="D70" s="9">
        <v>29.75</v>
      </c>
      <c r="E70" s="8">
        <v>3173</v>
      </c>
      <c r="F70" s="9">
        <v>256.35000000000002</v>
      </c>
      <c r="G70" s="8">
        <v>3682</v>
      </c>
      <c r="H70" s="9">
        <v>33.32</v>
      </c>
      <c r="I70" s="8">
        <v>3172</v>
      </c>
      <c r="J70" s="9">
        <v>287.11</v>
      </c>
      <c r="K70" s="10"/>
      <c r="L70" s="11">
        <f t="shared" ref="L70:O70" si="206">SUM(C70+G70)</f>
        <v>7364</v>
      </c>
      <c r="M70" s="12">
        <f t="shared" si="206"/>
        <v>63.07</v>
      </c>
      <c r="N70" s="11">
        <f t="shared" si="206"/>
        <v>6345</v>
      </c>
      <c r="O70" s="12">
        <f t="shared" si="206"/>
        <v>543.46</v>
      </c>
      <c r="P70" s="30">
        <f t="shared" si="1"/>
        <v>606.53000000000009</v>
      </c>
      <c r="Q70" s="10">
        <v>5487</v>
      </c>
      <c r="R70" s="10">
        <v>49.66</v>
      </c>
      <c r="S70" s="28">
        <f t="shared" ref="S70:T70" si="207">Q70-L70</f>
        <v>-1877</v>
      </c>
      <c r="T70" s="30">
        <f t="shared" si="207"/>
        <v>-13.410000000000004</v>
      </c>
      <c r="U70" s="10">
        <v>4749</v>
      </c>
      <c r="V70" s="10">
        <v>429.78</v>
      </c>
      <c r="W70" s="28">
        <f t="shared" ref="W70:X70" si="208">U70-N70</f>
        <v>-1596</v>
      </c>
      <c r="X70" s="30">
        <f t="shared" si="208"/>
        <v>-113.68000000000006</v>
      </c>
      <c r="Y70" s="30">
        <f t="shared" si="4"/>
        <v>-127.09000000000006</v>
      </c>
      <c r="Z70" s="10"/>
    </row>
    <row r="71" spans="1:26" ht="20.25" customHeight="1">
      <c r="A71" s="5" t="s">
        <v>70</v>
      </c>
      <c r="B71" s="5" t="s">
        <v>35</v>
      </c>
      <c r="C71" s="8">
        <v>4045349</v>
      </c>
      <c r="D71" s="9">
        <v>14513.14</v>
      </c>
      <c r="E71" s="8">
        <v>134478</v>
      </c>
      <c r="F71" s="9">
        <v>6112.04</v>
      </c>
      <c r="G71" s="8">
        <v>4045349</v>
      </c>
      <c r="H71" s="9">
        <v>14513.14</v>
      </c>
      <c r="I71" s="8">
        <v>134480</v>
      </c>
      <c r="J71" s="9">
        <v>6112.05</v>
      </c>
      <c r="K71" s="10"/>
      <c r="L71" s="11">
        <f t="shared" ref="L71:O71" si="209">SUM(C71+G71)</f>
        <v>8090698</v>
      </c>
      <c r="M71" s="12">
        <f t="shared" si="209"/>
        <v>29026.28</v>
      </c>
      <c r="N71" s="11">
        <f t="shared" si="209"/>
        <v>268958</v>
      </c>
      <c r="O71" s="12">
        <f t="shared" si="209"/>
        <v>12224.09</v>
      </c>
      <c r="P71" s="30">
        <f t="shared" si="1"/>
        <v>41250.369999999995</v>
      </c>
      <c r="Q71" s="10">
        <v>6715713</v>
      </c>
      <c r="R71" s="10">
        <v>24031.83</v>
      </c>
      <c r="S71" s="28">
        <f t="shared" ref="S71:T71" si="210">Q71-L71</f>
        <v>-1374985</v>
      </c>
      <c r="T71" s="30">
        <f t="shared" si="210"/>
        <v>-4994.4499999999971</v>
      </c>
      <c r="U71" s="10">
        <v>346659</v>
      </c>
      <c r="V71" s="10">
        <v>15755.65</v>
      </c>
      <c r="W71" s="28">
        <f t="shared" ref="W71:X71" si="211">U71-N71</f>
        <v>77701</v>
      </c>
      <c r="X71" s="30">
        <f t="shared" si="211"/>
        <v>3531.5599999999995</v>
      </c>
      <c r="Y71" s="30">
        <f t="shared" si="4"/>
        <v>-1462.8899999999976</v>
      </c>
      <c r="Z71" s="10"/>
    </row>
    <row r="72" spans="1:26" ht="20.25" customHeight="1">
      <c r="A72" s="5" t="s">
        <v>146</v>
      </c>
      <c r="B72" s="5" t="s">
        <v>27</v>
      </c>
      <c r="C72" s="8">
        <v>14760386</v>
      </c>
      <c r="D72" s="9">
        <v>48510.75</v>
      </c>
      <c r="E72" s="8">
        <v>358766</v>
      </c>
      <c r="F72" s="9">
        <v>18203.79</v>
      </c>
      <c r="G72" s="8">
        <v>14760386</v>
      </c>
      <c r="H72" s="9">
        <v>48510.75</v>
      </c>
      <c r="I72" s="8">
        <v>358766</v>
      </c>
      <c r="J72" s="9">
        <v>18203.79</v>
      </c>
      <c r="K72" s="10"/>
      <c r="L72" s="11">
        <f t="shared" ref="L72:O72" si="212">SUM(C72+G72)</f>
        <v>29520772</v>
      </c>
      <c r="M72" s="12">
        <f t="shared" si="212"/>
        <v>97021.5</v>
      </c>
      <c r="N72" s="11">
        <f t="shared" si="212"/>
        <v>717532</v>
      </c>
      <c r="O72" s="12">
        <f t="shared" si="212"/>
        <v>36407.58</v>
      </c>
      <c r="P72" s="30">
        <f t="shared" si="1"/>
        <v>133429.08000000002</v>
      </c>
      <c r="Q72" s="10">
        <v>28166093</v>
      </c>
      <c r="R72" s="10">
        <v>93399.24</v>
      </c>
      <c r="S72" s="28">
        <f t="shared" ref="S72:T72" si="213">Q72-L72</f>
        <v>-1354679</v>
      </c>
      <c r="T72" s="30">
        <f t="shared" si="213"/>
        <v>-3622.2599999999948</v>
      </c>
      <c r="U72" s="10">
        <v>1010292</v>
      </c>
      <c r="V72" s="10">
        <v>52240.39</v>
      </c>
      <c r="W72" s="28">
        <f t="shared" ref="W72:X72" si="214">U72-N72</f>
        <v>292760</v>
      </c>
      <c r="X72" s="30">
        <f t="shared" si="214"/>
        <v>15832.809999999998</v>
      </c>
      <c r="Y72" s="30">
        <f t="shared" si="4"/>
        <v>12210.550000000003</v>
      </c>
      <c r="Z72" s="10"/>
    </row>
    <row r="73" spans="1:26" ht="20.25" customHeight="1">
      <c r="A73" s="5" t="s">
        <v>146</v>
      </c>
      <c r="B73" s="5" t="s">
        <v>35</v>
      </c>
      <c r="C73" s="8">
        <v>14760386</v>
      </c>
      <c r="D73" s="9">
        <v>47975.46</v>
      </c>
      <c r="E73" s="8">
        <v>358766</v>
      </c>
      <c r="F73" s="9">
        <v>16214.6</v>
      </c>
      <c r="G73" s="8">
        <v>14760386</v>
      </c>
      <c r="H73" s="9">
        <v>47975.46</v>
      </c>
      <c r="I73" s="8">
        <v>358766</v>
      </c>
      <c r="J73" s="9">
        <v>16214.6</v>
      </c>
      <c r="K73" s="10"/>
      <c r="L73" s="11">
        <f t="shared" ref="L73:O73" si="215">SUM(C73+G73)</f>
        <v>29520772</v>
      </c>
      <c r="M73" s="12">
        <f t="shared" si="215"/>
        <v>95950.92</v>
      </c>
      <c r="N73" s="11">
        <f t="shared" si="215"/>
        <v>717532</v>
      </c>
      <c r="O73" s="12">
        <f t="shared" si="215"/>
        <v>32429.200000000001</v>
      </c>
      <c r="P73" s="30">
        <f t="shared" si="1"/>
        <v>128380.12</v>
      </c>
      <c r="Q73" s="10">
        <v>28166093</v>
      </c>
      <c r="R73" s="10">
        <v>92027.5</v>
      </c>
      <c r="S73" s="28">
        <f t="shared" ref="S73:T73" si="216">Q73-L73</f>
        <v>-1354679</v>
      </c>
      <c r="T73" s="30">
        <f t="shared" si="216"/>
        <v>-3923.4199999999983</v>
      </c>
      <c r="U73" s="10">
        <v>1010292</v>
      </c>
      <c r="V73" s="10">
        <v>45463.27</v>
      </c>
      <c r="W73" s="28">
        <f t="shared" ref="W73:X73" si="217">U73-N73</f>
        <v>292760</v>
      </c>
      <c r="X73" s="30">
        <f t="shared" si="217"/>
        <v>13034.069999999996</v>
      </c>
      <c r="Y73" s="30">
        <f t="shared" si="4"/>
        <v>9110.6499999999978</v>
      </c>
      <c r="Z73" s="10"/>
    </row>
    <row r="74" spans="1:26" ht="20.25" customHeight="1">
      <c r="A74" s="5" t="s">
        <v>74</v>
      </c>
      <c r="B74" s="5" t="s">
        <v>27</v>
      </c>
      <c r="C74" s="8"/>
      <c r="D74" s="9"/>
      <c r="E74" s="8"/>
      <c r="F74" s="9"/>
      <c r="G74" s="8">
        <v>2994322</v>
      </c>
      <c r="H74" s="9">
        <v>10931.52</v>
      </c>
      <c r="I74" s="8">
        <v>333834</v>
      </c>
      <c r="J74" s="9">
        <v>17849.73</v>
      </c>
      <c r="K74" s="10"/>
      <c r="L74" s="11">
        <f t="shared" ref="L74:O74" si="218">SUM(C74+G74)</f>
        <v>2994322</v>
      </c>
      <c r="M74" s="12">
        <f t="shared" si="218"/>
        <v>10931.52</v>
      </c>
      <c r="N74" s="11">
        <f t="shared" si="218"/>
        <v>333834</v>
      </c>
      <c r="O74" s="12">
        <f t="shared" si="218"/>
        <v>17849.73</v>
      </c>
      <c r="P74" s="30">
        <f t="shared" si="1"/>
        <v>28781.25</v>
      </c>
      <c r="Q74" s="10">
        <v>5525747</v>
      </c>
      <c r="R74" s="10">
        <v>20220.099999999999</v>
      </c>
      <c r="S74" s="28">
        <f t="shared" ref="S74:T74" si="219">Q74-L74</f>
        <v>2531425</v>
      </c>
      <c r="T74" s="30">
        <f t="shared" si="219"/>
        <v>9288.5799999999981</v>
      </c>
      <c r="U74" s="10">
        <v>866879</v>
      </c>
      <c r="V74" s="10">
        <v>45486.74</v>
      </c>
      <c r="W74" s="28">
        <f t="shared" ref="W74:X74" si="220">U74-N74</f>
        <v>533045</v>
      </c>
      <c r="X74" s="30">
        <f t="shared" si="220"/>
        <v>27637.01</v>
      </c>
      <c r="Y74" s="30">
        <f t="shared" si="4"/>
        <v>36925.589999999997</v>
      </c>
      <c r="Z74" s="10"/>
    </row>
    <row r="75" spans="1:26" ht="20.25" customHeight="1">
      <c r="A75" s="5" t="s">
        <v>74</v>
      </c>
      <c r="B75" s="5" t="s">
        <v>35</v>
      </c>
      <c r="C75" s="8"/>
      <c r="D75" s="9"/>
      <c r="E75" s="50"/>
      <c r="F75" s="9"/>
      <c r="G75" s="8">
        <v>2994322</v>
      </c>
      <c r="H75" s="9">
        <v>10497.57</v>
      </c>
      <c r="I75" s="8">
        <v>333834</v>
      </c>
      <c r="J75" s="9">
        <v>15235.55</v>
      </c>
      <c r="K75" s="10"/>
      <c r="L75" s="11">
        <f t="shared" ref="L75:O75" si="221">SUM(C75+G75)</f>
        <v>2994322</v>
      </c>
      <c r="M75" s="12">
        <f t="shared" si="221"/>
        <v>10497.57</v>
      </c>
      <c r="N75" s="11">
        <f t="shared" si="221"/>
        <v>333834</v>
      </c>
      <c r="O75" s="12">
        <f t="shared" si="221"/>
        <v>15235.55</v>
      </c>
      <c r="P75" s="30">
        <f t="shared" si="1"/>
        <v>25733.119999999999</v>
      </c>
      <c r="Q75" s="10">
        <v>5525747</v>
      </c>
      <c r="R75" s="10">
        <v>19498.150000000001</v>
      </c>
      <c r="S75" s="28">
        <f t="shared" ref="S75:T75" si="222">Q75-L75</f>
        <v>2531425</v>
      </c>
      <c r="T75" s="30">
        <f t="shared" si="222"/>
        <v>9000.5800000000017</v>
      </c>
      <c r="U75" s="10">
        <v>866879</v>
      </c>
      <c r="V75" s="10">
        <v>39577.71</v>
      </c>
      <c r="W75" s="28">
        <f t="shared" ref="W75:X75" si="223">U75-N75</f>
        <v>533045</v>
      </c>
      <c r="X75" s="30">
        <f t="shared" si="223"/>
        <v>24342.16</v>
      </c>
      <c r="Y75" s="30">
        <f t="shared" si="4"/>
        <v>33342.740000000005</v>
      </c>
      <c r="Z75" s="10"/>
    </row>
    <row r="76" spans="1:26" ht="20.25" customHeight="1">
      <c r="A76" s="5" t="s">
        <v>75</v>
      </c>
      <c r="B76" s="5" t="s">
        <v>27</v>
      </c>
      <c r="C76" s="50">
        <v>6348749</v>
      </c>
      <c r="D76" s="9">
        <v>27298.18</v>
      </c>
      <c r="E76" s="8">
        <v>90113</v>
      </c>
      <c r="F76" s="9">
        <v>4692.82</v>
      </c>
      <c r="G76" s="8">
        <v>6348749</v>
      </c>
      <c r="H76" s="9">
        <v>27298.18</v>
      </c>
      <c r="I76" s="8">
        <v>90113</v>
      </c>
      <c r="J76" s="9">
        <v>4692.82</v>
      </c>
      <c r="K76" s="10"/>
      <c r="L76" s="11">
        <f t="shared" ref="L76:O76" si="224">SUM(C76+G76)</f>
        <v>12697498</v>
      </c>
      <c r="M76" s="12">
        <f t="shared" si="224"/>
        <v>54596.36</v>
      </c>
      <c r="N76" s="11">
        <f t="shared" si="224"/>
        <v>180226</v>
      </c>
      <c r="O76" s="12">
        <f t="shared" si="224"/>
        <v>9385.64</v>
      </c>
      <c r="P76" s="30">
        <f t="shared" si="1"/>
        <v>63982</v>
      </c>
      <c r="Q76" s="10">
        <v>10902954</v>
      </c>
      <c r="R76" s="10">
        <v>47024.65</v>
      </c>
      <c r="S76" s="28">
        <f t="shared" ref="S76:T76" si="225">Q76-L76</f>
        <v>-1794544</v>
      </c>
      <c r="T76" s="30">
        <f t="shared" si="225"/>
        <v>-7571.7099999999991</v>
      </c>
      <c r="U76" s="10">
        <v>192219</v>
      </c>
      <c r="V76" s="10">
        <v>10039.16</v>
      </c>
      <c r="W76" s="28">
        <f t="shared" ref="W76:X76" si="226">U76-N76</f>
        <v>11993</v>
      </c>
      <c r="X76" s="30">
        <f t="shared" si="226"/>
        <v>653.52000000000044</v>
      </c>
      <c r="Y76" s="30">
        <f t="shared" si="4"/>
        <v>-6918.1899999999987</v>
      </c>
      <c r="Z76" s="10"/>
    </row>
    <row r="77" spans="1:26" ht="20.25" customHeight="1">
      <c r="A77" s="5" t="s">
        <v>75</v>
      </c>
      <c r="B77" s="5" t="s">
        <v>35</v>
      </c>
      <c r="C77" s="8">
        <v>6348749</v>
      </c>
      <c r="D77" s="9">
        <v>26320.880000000001</v>
      </c>
      <c r="E77" s="8">
        <v>90113</v>
      </c>
      <c r="F77" s="9">
        <v>4177.59</v>
      </c>
      <c r="G77" s="8">
        <v>6348749</v>
      </c>
      <c r="H77" s="9">
        <v>26320.880000000001</v>
      </c>
      <c r="I77" s="8">
        <v>90113</v>
      </c>
      <c r="J77" s="9">
        <v>4177.59</v>
      </c>
      <c r="K77" s="10"/>
      <c r="L77" s="11">
        <f t="shared" ref="L77:O77" si="227">SUM(C77+G77)</f>
        <v>12697498</v>
      </c>
      <c r="M77" s="12">
        <f t="shared" si="227"/>
        <v>52641.760000000002</v>
      </c>
      <c r="N77" s="11">
        <f t="shared" si="227"/>
        <v>180226</v>
      </c>
      <c r="O77" s="12">
        <f t="shared" si="227"/>
        <v>8355.18</v>
      </c>
      <c r="P77" s="30">
        <f t="shared" si="1"/>
        <v>60996.94</v>
      </c>
      <c r="Q77" s="10">
        <v>10902954</v>
      </c>
      <c r="R77" s="10">
        <v>45266.8</v>
      </c>
      <c r="S77" s="28">
        <f t="shared" ref="S77:T77" si="228">Q77-L77</f>
        <v>-1794544</v>
      </c>
      <c r="T77" s="30">
        <f t="shared" si="228"/>
        <v>-7374.9599999999991</v>
      </c>
      <c r="U77" s="10">
        <v>192219</v>
      </c>
      <c r="V77" s="10">
        <v>8911.2999999999993</v>
      </c>
      <c r="W77" s="28">
        <f t="shared" ref="W77:X77" si="229">U77-N77</f>
        <v>11993</v>
      </c>
      <c r="X77" s="30">
        <f t="shared" si="229"/>
        <v>556.11999999999898</v>
      </c>
      <c r="Y77" s="30">
        <f t="shared" si="4"/>
        <v>-6818.84</v>
      </c>
      <c r="Z77" s="10"/>
    </row>
    <row r="78" spans="1:26" ht="20.25" customHeight="1">
      <c r="A78" s="5" t="s">
        <v>76</v>
      </c>
      <c r="B78" s="5" t="s">
        <v>27</v>
      </c>
      <c r="C78" s="8">
        <v>5954868</v>
      </c>
      <c r="D78" s="9">
        <v>24200.97</v>
      </c>
      <c r="E78" s="8">
        <v>430785</v>
      </c>
      <c r="F78" s="9">
        <v>21968.61</v>
      </c>
      <c r="G78" s="8">
        <v>5954868</v>
      </c>
      <c r="H78" s="9">
        <v>24200.97</v>
      </c>
      <c r="I78" s="8">
        <v>430785</v>
      </c>
      <c r="J78" s="9">
        <v>21968.61</v>
      </c>
      <c r="K78" s="10"/>
      <c r="L78" s="11">
        <f t="shared" ref="L78:O78" si="230">SUM(C78+G78)</f>
        <v>11909736</v>
      </c>
      <c r="M78" s="12">
        <f t="shared" si="230"/>
        <v>48401.94</v>
      </c>
      <c r="N78" s="11">
        <f t="shared" si="230"/>
        <v>861570</v>
      </c>
      <c r="O78" s="12">
        <f t="shared" si="230"/>
        <v>43937.22</v>
      </c>
      <c r="P78" s="30">
        <f t="shared" si="1"/>
        <v>92339.16</v>
      </c>
      <c r="Q78" s="10">
        <v>10594074</v>
      </c>
      <c r="R78" s="10">
        <v>42981.01</v>
      </c>
      <c r="S78" s="28">
        <f t="shared" ref="S78:T78" si="231">Q78-L78</f>
        <v>-1315662</v>
      </c>
      <c r="T78" s="30">
        <f t="shared" si="231"/>
        <v>-5420.93</v>
      </c>
      <c r="U78" s="10">
        <v>852960</v>
      </c>
      <c r="V78" s="10">
        <v>43259.519999999997</v>
      </c>
      <c r="W78" s="28">
        <f t="shared" ref="W78:X78" si="232">U78-N78</f>
        <v>-8610</v>
      </c>
      <c r="X78" s="30">
        <f t="shared" si="232"/>
        <v>-677.70000000000437</v>
      </c>
      <c r="Y78" s="30">
        <f t="shared" si="4"/>
        <v>-6098.6300000000047</v>
      </c>
      <c r="Z78" s="10"/>
    </row>
    <row r="79" spans="1:26" ht="20.25" customHeight="1">
      <c r="A79" s="5" t="s">
        <v>76</v>
      </c>
      <c r="B79" s="5" t="s">
        <v>34</v>
      </c>
      <c r="C79" s="8">
        <v>11150</v>
      </c>
      <c r="D79" s="9">
        <v>78.83</v>
      </c>
      <c r="E79" s="8">
        <v>1268</v>
      </c>
      <c r="F79" s="9">
        <v>102.49</v>
      </c>
      <c r="G79" s="8">
        <v>11150</v>
      </c>
      <c r="H79" s="9">
        <v>88.31</v>
      </c>
      <c r="I79" s="8">
        <v>1268</v>
      </c>
      <c r="J79" s="9">
        <v>114.8</v>
      </c>
      <c r="K79" s="10"/>
      <c r="L79" s="11">
        <f t="shared" ref="L79:O79" si="233">SUM(C79+G79)</f>
        <v>22300</v>
      </c>
      <c r="M79" s="12">
        <f t="shared" si="233"/>
        <v>167.14</v>
      </c>
      <c r="N79" s="11">
        <f t="shared" si="233"/>
        <v>2536</v>
      </c>
      <c r="O79" s="12">
        <f t="shared" si="233"/>
        <v>217.29</v>
      </c>
      <c r="P79" s="30">
        <f t="shared" si="1"/>
        <v>384.42999999999995</v>
      </c>
      <c r="Q79" s="10">
        <v>14742</v>
      </c>
      <c r="R79" s="10">
        <v>116.76</v>
      </c>
      <c r="S79" s="28">
        <f t="shared" ref="S79:T79" si="234">Q79-L79</f>
        <v>-7558</v>
      </c>
      <c r="T79" s="30">
        <f t="shared" si="234"/>
        <v>-50.379999999999981</v>
      </c>
      <c r="U79" s="10">
        <v>2609</v>
      </c>
      <c r="V79" s="10">
        <v>236.11</v>
      </c>
      <c r="W79" s="28">
        <f t="shared" ref="W79:X79" si="235">U79-N79</f>
        <v>73</v>
      </c>
      <c r="X79" s="30">
        <f t="shared" si="235"/>
        <v>18.820000000000022</v>
      </c>
      <c r="Y79" s="30">
        <f t="shared" si="4"/>
        <v>-31.55999999999996</v>
      </c>
      <c r="Z79" s="10"/>
    </row>
    <row r="80" spans="1:26" ht="20.25" customHeight="1">
      <c r="A80" s="5" t="s">
        <v>76</v>
      </c>
      <c r="B80" s="5" t="s">
        <v>35</v>
      </c>
      <c r="C80" s="8">
        <v>5943718</v>
      </c>
      <c r="D80" s="9">
        <v>23726.73</v>
      </c>
      <c r="E80" s="8">
        <v>429516</v>
      </c>
      <c r="F80" s="9">
        <v>19521.55</v>
      </c>
      <c r="G80" s="8">
        <v>5943718</v>
      </c>
      <c r="H80" s="9">
        <v>23726.73</v>
      </c>
      <c r="I80" s="8">
        <v>429516</v>
      </c>
      <c r="J80" s="9">
        <v>19521.55</v>
      </c>
      <c r="K80" s="10"/>
      <c r="L80" s="11">
        <f t="shared" ref="L80:O80" si="236">SUM(C80+G80)</f>
        <v>11887436</v>
      </c>
      <c r="M80" s="12">
        <f t="shared" si="236"/>
        <v>47453.46</v>
      </c>
      <c r="N80" s="11">
        <f t="shared" si="236"/>
        <v>859032</v>
      </c>
      <c r="O80" s="12">
        <f t="shared" si="236"/>
        <v>39043.1</v>
      </c>
      <c r="P80" s="30">
        <f t="shared" si="1"/>
        <v>86496.56</v>
      </c>
      <c r="Q80" s="10">
        <v>10579332</v>
      </c>
      <c r="R80" s="10">
        <v>42209.25</v>
      </c>
      <c r="S80" s="28">
        <f t="shared" ref="S80:T80" si="237">Q80-L80</f>
        <v>-1308104</v>
      </c>
      <c r="T80" s="30">
        <f t="shared" si="237"/>
        <v>-5244.2099999999991</v>
      </c>
      <c r="U80" s="10">
        <v>850351</v>
      </c>
      <c r="V80" s="10">
        <v>38648.480000000003</v>
      </c>
      <c r="W80" s="28">
        <f t="shared" ref="W80:X80" si="238">U80-N80</f>
        <v>-8681</v>
      </c>
      <c r="X80" s="30">
        <f t="shared" si="238"/>
        <v>-394.61999999999534</v>
      </c>
      <c r="Y80" s="30">
        <f t="shared" si="4"/>
        <v>-5638.8299999999945</v>
      </c>
      <c r="Z80" s="10"/>
    </row>
    <row r="81" spans="1:26" ht="20.25" customHeight="1">
      <c r="A81" s="5" t="s">
        <v>77</v>
      </c>
      <c r="B81" s="5" t="s">
        <v>27</v>
      </c>
      <c r="C81" s="8">
        <v>1711655</v>
      </c>
      <c r="D81" s="9">
        <v>7026.24</v>
      </c>
      <c r="E81" s="8">
        <v>62485</v>
      </c>
      <c r="F81" s="9">
        <v>3229.68</v>
      </c>
      <c r="G81" s="8">
        <v>1711655</v>
      </c>
      <c r="H81" s="9">
        <v>7026.24</v>
      </c>
      <c r="I81" s="8">
        <v>62485</v>
      </c>
      <c r="J81" s="9">
        <v>3229.68</v>
      </c>
      <c r="K81" s="10"/>
      <c r="L81" s="11">
        <f t="shared" ref="L81:O81" si="239">SUM(C81+G81)</f>
        <v>3423310</v>
      </c>
      <c r="M81" s="12">
        <f t="shared" si="239"/>
        <v>14052.48</v>
      </c>
      <c r="N81" s="11">
        <f t="shared" si="239"/>
        <v>124970</v>
      </c>
      <c r="O81" s="12">
        <f t="shared" si="239"/>
        <v>6459.36</v>
      </c>
      <c r="P81" s="30">
        <f t="shared" si="1"/>
        <v>20511.84</v>
      </c>
      <c r="Q81" s="10">
        <v>2738624</v>
      </c>
      <c r="R81" s="10">
        <v>11285.04</v>
      </c>
      <c r="S81" s="28">
        <f t="shared" ref="S81:T81" si="240">Q81-L81</f>
        <v>-684686</v>
      </c>
      <c r="T81" s="30">
        <f t="shared" si="240"/>
        <v>-2767.4399999999987</v>
      </c>
      <c r="U81" s="10">
        <v>117248</v>
      </c>
      <c r="V81" s="10">
        <v>6053.39</v>
      </c>
      <c r="W81" s="28">
        <f t="shared" ref="W81:X81" si="241">U81-N81</f>
        <v>-7722</v>
      </c>
      <c r="X81" s="30">
        <f t="shared" si="241"/>
        <v>-405.96999999999935</v>
      </c>
      <c r="Y81" s="30">
        <f t="shared" si="4"/>
        <v>-3173.409999999998</v>
      </c>
      <c r="Z81" s="10"/>
    </row>
    <row r="82" spans="1:26" ht="20.25" customHeight="1">
      <c r="A82" s="5" t="s">
        <v>77</v>
      </c>
      <c r="B82" s="5" t="s">
        <v>34</v>
      </c>
      <c r="C82" s="8">
        <v>1568</v>
      </c>
      <c r="D82" s="9">
        <v>25.52</v>
      </c>
      <c r="E82" s="8">
        <v>0</v>
      </c>
      <c r="F82" s="9">
        <v>0</v>
      </c>
      <c r="G82" s="8">
        <v>1568</v>
      </c>
      <c r="H82" s="9">
        <v>28.58</v>
      </c>
      <c r="I82" s="8">
        <v>0</v>
      </c>
      <c r="J82" s="9">
        <v>0</v>
      </c>
      <c r="K82" s="10"/>
      <c r="L82" s="11">
        <f t="shared" ref="L82:O82" si="242">SUM(C82+G82)</f>
        <v>3136</v>
      </c>
      <c r="M82" s="12">
        <f t="shared" si="242"/>
        <v>54.099999999999994</v>
      </c>
      <c r="N82" s="11">
        <f t="shared" si="242"/>
        <v>0</v>
      </c>
      <c r="O82" s="12">
        <f t="shared" si="242"/>
        <v>0</v>
      </c>
      <c r="P82" s="30">
        <f t="shared" si="1"/>
        <v>54.099999999999994</v>
      </c>
      <c r="Q82" s="10">
        <v>2522</v>
      </c>
      <c r="R82" s="10">
        <v>45.98</v>
      </c>
      <c r="S82" s="28">
        <f t="shared" ref="S82:T82" si="243">Q82-L82</f>
        <v>-614</v>
      </c>
      <c r="T82" s="30">
        <f t="shared" si="243"/>
        <v>-8.1199999999999974</v>
      </c>
      <c r="U82" s="10">
        <v>0</v>
      </c>
      <c r="V82" s="10">
        <v>0</v>
      </c>
      <c r="W82" s="28">
        <f t="shared" ref="W82:X82" si="244">U82-N82</f>
        <v>0</v>
      </c>
      <c r="X82" s="30">
        <f t="shared" si="244"/>
        <v>0</v>
      </c>
      <c r="Y82" s="30">
        <f t="shared" si="4"/>
        <v>-8.1199999999999974</v>
      </c>
      <c r="Z82" s="10"/>
    </row>
    <row r="83" spans="1:26" ht="20.25" customHeight="1">
      <c r="A83" s="5" t="s">
        <v>77</v>
      </c>
      <c r="B83" s="5" t="s">
        <v>35</v>
      </c>
      <c r="C83" s="8">
        <v>1710087</v>
      </c>
      <c r="D83" s="9">
        <v>6928.43</v>
      </c>
      <c r="E83" s="8">
        <v>62485</v>
      </c>
      <c r="F83" s="9">
        <v>2896.78</v>
      </c>
      <c r="G83" s="8">
        <v>1710087</v>
      </c>
      <c r="H83" s="9">
        <v>6928.43</v>
      </c>
      <c r="I83" s="8">
        <v>62485</v>
      </c>
      <c r="J83" s="9">
        <v>2896.78</v>
      </c>
      <c r="K83" s="10"/>
      <c r="L83" s="11">
        <f t="shared" ref="L83:O83" si="245">SUM(C83+G83)</f>
        <v>3420174</v>
      </c>
      <c r="M83" s="12">
        <f t="shared" si="245"/>
        <v>13856.86</v>
      </c>
      <c r="N83" s="11">
        <f t="shared" si="245"/>
        <v>124970</v>
      </c>
      <c r="O83" s="12">
        <f t="shared" si="245"/>
        <v>5793.56</v>
      </c>
      <c r="P83" s="30">
        <f t="shared" si="1"/>
        <v>19650.420000000002</v>
      </c>
      <c r="Q83" s="10">
        <v>2736102</v>
      </c>
      <c r="R83" s="10">
        <v>11104.65</v>
      </c>
      <c r="S83" s="28">
        <f t="shared" ref="S83:T83" si="246">Q83-L83</f>
        <v>-684072</v>
      </c>
      <c r="T83" s="30">
        <f t="shared" si="246"/>
        <v>-2752.2100000000009</v>
      </c>
      <c r="U83" s="10">
        <v>117248</v>
      </c>
      <c r="V83" s="10">
        <v>5435.63</v>
      </c>
      <c r="W83" s="28">
        <f t="shared" ref="W83:X83" si="247">U83-N83</f>
        <v>-7722</v>
      </c>
      <c r="X83" s="30">
        <f t="shared" si="247"/>
        <v>-357.93000000000029</v>
      </c>
      <c r="Y83" s="30">
        <f t="shared" si="4"/>
        <v>-3110.1400000000012</v>
      </c>
      <c r="Z83" s="10"/>
    </row>
    <row r="84" spans="1:26" ht="20.25" customHeight="1">
      <c r="A84" s="5" t="s">
        <v>148</v>
      </c>
      <c r="B84" s="5" t="s">
        <v>27</v>
      </c>
      <c r="C84" s="8">
        <v>2151899</v>
      </c>
      <c r="D84" s="9">
        <v>8907.43</v>
      </c>
      <c r="E84" s="28">
        <v>109709</v>
      </c>
      <c r="F84" s="9">
        <v>7989.8</v>
      </c>
      <c r="G84" s="28">
        <v>2151899</v>
      </c>
      <c r="H84" s="9">
        <v>8907.43</v>
      </c>
      <c r="I84" s="28">
        <v>109709</v>
      </c>
      <c r="J84" s="9">
        <v>7989.8</v>
      </c>
      <c r="K84" s="10"/>
      <c r="L84" s="11">
        <f t="shared" ref="L84:O84" si="248">SUM(C84+G84)</f>
        <v>4303798</v>
      </c>
      <c r="M84" s="12">
        <f t="shared" si="248"/>
        <v>17814.86</v>
      </c>
      <c r="N84" s="11">
        <f t="shared" si="248"/>
        <v>219418</v>
      </c>
      <c r="O84" s="12">
        <f t="shared" si="248"/>
        <v>15979.6</v>
      </c>
      <c r="P84" s="30">
        <f t="shared" si="1"/>
        <v>33794.46</v>
      </c>
      <c r="Q84" s="10">
        <v>3476080</v>
      </c>
      <c r="R84" s="10">
        <v>14447.06</v>
      </c>
      <c r="S84" s="28">
        <f t="shared" ref="S84:T84" si="249">Q84-L84</f>
        <v>-827718</v>
      </c>
      <c r="T84" s="30">
        <f t="shared" si="249"/>
        <v>-3367.8000000000011</v>
      </c>
      <c r="U84" s="10">
        <v>250779</v>
      </c>
      <c r="V84" s="10">
        <v>17278.919999999998</v>
      </c>
      <c r="W84" s="28">
        <f t="shared" ref="W84:X84" si="250">U84-N84</f>
        <v>31361</v>
      </c>
      <c r="X84" s="30">
        <f t="shared" si="250"/>
        <v>1299.3199999999979</v>
      </c>
      <c r="Y84" s="30">
        <f t="shared" si="4"/>
        <v>-2068.4800000000032</v>
      </c>
      <c r="Z84" s="10"/>
    </row>
    <row r="85" spans="1:26" ht="20.25" customHeight="1">
      <c r="A85" s="10" t="s">
        <v>148</v>
      </c>
      <c r="B85" s="10" t="s">
        <v>34</v>
      </c>
      <c r="C85" s="28">
        <v>186701</v>
      </c>
      <c r="D85" s="30">
        <v>1969.94</v>
      </c>
      <c r="E85" s="8">
        <v>28297</v>
      </c>
      <c r="F85" s="30">
        <v>3106.11</v>
      </c>
      <c r="G85" s="8">
        <v>186701</v>
      </c>
      <c r="H85" s="30">
        <v>2206.34</v>
      </c>
      <c r="I85" s="8">
        <v>28297</v>
      </c>
      <c r="J85" s="30">
        <v>3478.83</v>
      </c>
      <c r="K85" s="10"/>
      <c r="L85" s="11">
        <f t="shared" ref="L85:O85" si="251">SUM(C85+G85)</f>
        <v>373402</v>
      </c>
      <c r="M85" s="12">
        <f t="shared" si="251"/>
        <v>4176.2800000000007</v>
      </c>
      <c r="N85" s="11">
        <f t="shared" si="251"/>
        <v>56594</v>
      </c>
      <c r="O85" s="12">
        <f t="shared" si="251"/>
        <v>6584.9400000000005</v>
      </c>
      <c r="P85" s="30">
        <f t="shared" si="1"/>
        <v>10761.220000000001</v>
      </c>
      <c r="Q85" s="10">
        <v>315606</v>
      </c>
      <c r="R85" s="10">
        <v>3668.76</v>
      </c>
      <c r="S85" s="28">
        <f t="shared" ref="S85:T85" si="252">Q85-L85</f>
        <v>-57796</v>
      </c>
      <c r="T85" s="30">
        <f t="shared" si="252"/>
        <v>-507.52000000000044</v>
      </c>
      <c r="U85" s="10">
        <v>53456</v>
      </c>
      <c r="V85" s="10">
        <v>6562.37</v>
      </c>
      <c r="W85" s="28">
        <f t="shared" ref="W85:X85" si="253">U85-N85</f>
        <v>-3138</v>
      </c>
      <c r="X85" s="30">
        <f t="shared" si="253"/>
        <v>-22.570000000000618</v>
      </c>
      <c r="Y85" s="30">
        <f t="shared" si="4"/>
        <v>-530.09000000000106</v>
      </c>
      <c r="Z85" s="10"/>
    </row>
    <row r="86" spans="1:26" ht="20.25" customHeight="1">
      <c r="A86" s="5" t="s">
        <v>148</v>
      </c>
      <c r="B86" s="5" t="s">
        <v>35</v>
      </c>
      <c r="C86" s="8">
        <v>1965197</v>
      </c>
      <c r="D86" s="9">
        <v>6404.2</v>
      </c>
      <c r="E86" s="8">
        <v>81412</v>
      </c>
      <c r="F86" s="9">
        <v>3700.18</v>
      </c>
      <c r="G86" s="8">
        <v>1965197</v>
      </c>
      <c r="H86" s="9">
        <v>6404.2</v>
      </c>
      <c r="I86" s="8">
        <v>81412</v>
      </c>
      <c r="J86" s="9">
        <v>3700.18</v>
      </c>
      <c r="K86" s="10"/>
      <c r="L86" s="11">
        <f t="shared" ref="L86:O86" si="254">SUM(C86+G86)</f>
        <v>3930394</v>
      </c>
      <c r="M86" s="12">
        <f t="shared" si="254"/>
        <v>12808.4</v>
      </c>
      <c r="N86" s="11">
        <f t="shared" si="254"/>
        <v>162824</v>
      </c>
      <c r="O86" s="12">
        <f t="shared" si="254"/>
        <v>7400.36</v>
      </c>
      <c r="P86" s="30">
        <f t="shared" si="1"/>
        <v>20208.759999999998</v>
      </c>
      <c r="Q86" s="10">
        <v>3160474</v>
      </c>
      <c r="R86" s="10">
        <v>10292.02</v>
      </c>
      <c r="S86" s="28">
        <f t="shared" ref="S86:T86" si="255">Q86-L86</f>
        <v>-769920</v>
      </c>
      <c r="T86" s="30">
        <f t="shared" si="255"/>
        <v>-2516.3799999999992</v>
      </c>
      <c r="U86" s="10">
        <v>197323</v>
      </c>
      <c r="V86" s="10">
        <v>8968.34</v>
      </c>
      <c r="W86" s="28">
        <f t="shared" ref="W86:X86" si="256">U86-N86</f>
        <v>34499</v>
      </c>
      <c r="X86" s="30">
        <f t="shared" si="256"/>
        <v>1567.9800000000005</v>
      </c>
      <c r="Y86" s="30">
        <f t="shared" si="4"/>
        <v>-948.39999999999873</v>
      </c>
      <c r="Z86" s="10"/>
    </row>
    <row r="87" spans="1:26" ht="20.25" customHeight="1">
      <c r="A87" s="5" t="s">
        <v>81</v>
      </c>
      <c r="B87" s="5" t="s">
        <v>27</v>
      </c>
      <c r="C87" s="8">
        <v>405279</v>
      </c>
      <c r="D87" s="9">
        <v>1766.67</v>
      </c>
      <c r="E87" s="8">
        <v>88550</v>
      </c>
      <c r="F87" s="9">
        <v>4248.0600000000004</v>
      </c>
      <c r="G87" s="8">
        <v>405279</v>
      </c>
      <c r="H87" s="9">
        <v>1766.67</v>
      </c>
      <c r="I87" s="8">
        <v>88550</v>
      </c>
      <c r="J87" s="9">
        <v>4248.0600000000004</v>
      </c>
      <c r="K87" s="10"/>
      <c r="L87" s="11">
        <f t="shared" ref="L87:O87" si="257">SUM(C87+G87)</f>
        <v>810558</v>
      </c>
      <c r="M87" s="12">
        <f t="shared" si="257"/>
        <v>3533.34</v>
      </c>
      <c r="N87" s="11">
        <f t="shared" si="257"/>
        <v>177100</v>
      </c>
      <c r="O87" s="12">
        <f t="shared" si="257"/>
        <v>8496.1200000000008</v>
      </c>
      <c r="P87" s="30">
        <f t="shared" si="1"/>
        <v>12029.460000000001</v>
      </c>
      <c r="Q87" s="10">
        <v>718062</v>
      </c>
      <c r="R87" s="10">
        <v>3128.24</v>
      </c>
      <c r="S87" s="28">
        <f t="shared" ref="S87:T87" si="258">Q87-L87</f>
        <v>-92496</v>
      </c>
      <c r="T87" s="30">
        <f t="shared" si="258"/>
        <v>-405.10000000000036</v>
      </c>
      <c r="U87" s="10">
        <v>180545</v>
      </c>
      <c r="V87" s="10">
        <v>8654.9500000000007</v>
      </c>
      <c r="W87" s="28">
        <f t="shared" ref="W87:X87" si="259">U87-N87</f>
        <v>3445</v>
      </c>
      <c r="X87" s="30">
        <f t="shared" si="259"/>
        <v>158.82999999999993</v>
      </c>
      <c r="Y87" s="30">
        <f t="shared" si="4"/>
        <v>-246.27000000000044</v>
      </c>
      <c r="Z87" s="10"/>
    </row>
    <row r="88" spans="1:26" ht="20.25" customHeight="1">
      <c r="A88" s="5" t="s">
        <v>81</v>
      </c>
      <c r="B88" s="5" t="s">
        <v>35</v>
      </c>
      <c r="C88" s="8">
        <v>271843</v>
      </c>
      <c r="D88" s="9">
        <v>1147.53</v>
      </c>
      <c r="E88" s="8">
        <v>34582</v>
      </c>
      <c r="F88" s="9">
        <v>1603.2</v>
      </c>
      <c r="G88" s="8">
        <v>271843</v>
      </c>
      <c r="H88" s="9">
        <v>1147.53</v>
      </c>
      <c r="I88" s="8">
        <v>34582</v>
      </c>
      <c r="J88" s="9">
        <v>1603.2</v>
      </c>
      <c r="K88" s="10"/>
      <c r="L88" s="11">
        <f t="shared" ref="L88:O88" si="260">SUM(C88+G88)</f>
        <v>543686</v>
      </c>
      <c r="M88" s="12">
        <f t="shared" si="260"/>
        <v>2295.06</v>
      </c>
      <c r="N88" s="11">
        <f t="shared" si="260"/>
        <v>69164</v>
      </c>
      <c r="O88" s="12">
        <f t="shared" si="260"/>
        <v>3206.4</v>
      </c>
      <c r="P88" s="30">
        <f t="shared" si="1"/>
        <v>5501.46</v>
      </c>
      <c r="Q88" s="10">
        <v>464325</v>
      </c>
      <c r="R88" s="10">
        <v>1950.91</v>
      </c>
      <c r="S88" s="28">
        <f t="shared" ref="S88:T88" si="261">Q88-L88</f>
        <v>-79361</v>
      </c>
      <c r="T88" s="30">
        <f t="shared" si="261"/>
        <v>-344.14999999999986</v>
      </c>
      <c r="U88" s="10">
        <v>69377</v>
      </c>
      <c r="V88" s="10">
        <v>3216.32</v>
      </c>
      <c r="W88" s="28">
        <f t="shared" ref="W88:X88" si="262">U88-N88</f>
        <v>213</v>
      </c>
      <c r="X88" s="30">
        <f t="shared" si="262"/>
        <v>9.9200000000000728</v>
      </c>
      <c r="Y88" s="30">
        <f t="shared" si="4"/>
        <v>-334.22999999999979</v>
      </c>
      <c r="Z88" s="10"/>
    </row>
    <row r="89" spans="1:26" ht="20.25" customHeight="1">
      <c r="A89" s="5" t="s">
        <v>81</v>
      </c>
      <c r="B89" s="5" t="s">
        <v>215</v>
      </c>
      <c r="C89" s="8">
        <v>133434</v>
      </c>
      <c r="D89" s="9">
        <v>619.14</v>
      </c>
      <c r="E89" s="8">
        <v>53968</v>
      </c>
      <c r="F89" s="9">
        <v>2224.02</v>
      </c>
      <c r="G89" s="8">
        <v>133434</v>
      </c>
      <c r="H89" s="9">
        <v>619.14</v>
      </c>
      <c r="I89" s="8">
        <v>53968</v>
      </c>
      <c r="J89" s="9">
        <v>2224.02</v>
      </c>
      <c r="K89" s="10"/>
      <c r="L89" s="11">
        <f t="shared" ref="L89:O89" si="263">SUM(C89+G89)</f>
        <v>266868</v>
      </c>
      <c r="M89" s="12">
        <f t="shared" si="263"/>
        <v>1238.28</v>
      </c>
      <c r="N89" s="11">
        <f t="shared" si="263"/>
        <v>107936</v>
      </c>
      <c r="O89" s="12">
        <f t="shared" si="263"/>
        <v>4448.04</v>
      </c>
      <c r="P89" s="30">
        <f t="shared" si="1"/>
        <v>5686.32</v>
      </c>
      <c r="Q89" s="10">
        <v>253737</v>
      </c>
      <c r="R89" s="10">
        <v>1177.33</v>
      </c>
      <c r="S89" s="28">
        <f t="shared" ref="S89:T89" si="264">Q89-L89</f>
        <v>-13131</v>
      </c>
      <c r="T89" s="30">
        <f t="shared" si="264"/>
        <v>-60.950000000000045</v>
      </c>
      <c r="U89" s="10">
        <v>111168</v>
      </c>
      <c r="V89" s="10">
        <v>4581.2299999999996</v>
      </c>
      <c r="W89" s="28">
        <f t="shared" ref="W89:X89" si="265">U89-N89</f>
        <v>3232</v>
      </c>
      <c r="X89" s="30">
        <f t="shared" si="265"/>
        <v>133.1899999999996</v>
      </c>
      <c r="Y89" s="30">
        <f t="shared" si="4"/>
        <v>72.239999999999554</v>
      </c>
      <c r="Z89" s="10"/>
    </row>
    <row r="90" spans="1:26" ht="20.25" customHeight="1">
      <c r="A90" s="5" t="s">
        <v>83</v>
      </c>
      <c r="B90" s="5" t="s">
        <v>27</v>
      </c>
      <c r="C90" s="8">
        <v>707861</v>
      </c>
      <c r="D90" s="9">
        <v>3021.05</v>
      </c>
      <c r="E90" s="8">
        <v>69488</v>
      </c>
      <c r="F90" s="9">
        <v>3575.85</v>
      </c>
      <c r="G90" s="8">
        <v>707861</v>
      </c>
      <c r="H90" s="9">
        <v>3021.05</v>
      </c>
      <c r="I90" s="8">
        <v>69488</v>
      </c>
      <c r="J90" s="9">
        <v>3575.85</v>
      </c>
      <c r="K90" s="10"/>
      <c r="L90" s="11">
        <f t="shared" ref="L90:O90" si="266">SUM(C90+G90)</f>
        <v>1415722</v>
      </c>
      <c r="M90" s="12">
        <f t="shared" si="266"/>
        <v>6042.1</v>
      </c>
      <c r="N90" s="11">
        <f t="shared" si="266"/>
        <v>138976</v>
      </c>
      <c r="O90" s="12">
        <f t="shared" si="266"/>
        <v>7151.7</v>
      </c>
      <c r="P90" s="30">
        <f t="shared" si="1"/>
        <v>13193.8</v>
      </c>
      <c r="Q90" s="10">
        <v>1264822</v>
      </c>
      <c r="R90" s="10">
        <v>5476.64</v>
      </c>
      <c r="S90" s="28">
        <f t="shared" ref="S90:T90" si="267">Q90-L90</f>
        <v>-150900</v>
      </c>
      <c r="T90" s="30">
        <f t="shared" si="267"/>
        <v>-565.46</v>
      </c>
      <c r="U90" s="10">
        <v>135868</v>
      </c>
      <c r="V90" s="10">
        <v>6991.77</v>
      </c>
      <c r="W90" s="28">
        <f t="shared" ref="W90:X90" si="268">U90-N90</f>
        <v>-3108</v>
      </c>
      <c r="X90" s="30">
        <f t="shared" si="268"/>
        <v>-159.92999999999938</v>
      </c>
      <c r="Y90" s="30">
        <f t="shared" si="4"/>
        <v>-725.38999999999942</v>
      </c>
      <c r="Z90" s="10"/>
    </row>
    <row r="91" spans="1:26" ht="20.25" customHeight="1">
      <c r="A91" s="5" t="s">
        <v>83</v>
      </c>
      <c r="B91" s="5" t="s">
        <v>34</v>
      </c>
      <c r="C91" s="8">
        <v>1914</v>
      </c>
      <c r="D91" s="9">
        <v>15.47</v>
      </c>
      <c r="E91" s="8">
        <v>0</v>
      </c>
      <c r="F91" s="9">
        <v>0</v>
      </c>
      <c r="G91" s="8">
        <v>1914</v>
      </c>
      <c r="H91" s="9">
        <v>17.32</v>
      </c>
      <c r="I91" s="8">
        <v>0</v>
      </c>
      <c r="J91" s="9">
        <v>0</v>
      </c>
      <c r="K91" s="10"/>
      <c r="L91" s="11">
        <f t="shared" ref="L91:O91" si="269">SUM(C91+G91)</f>
        <v>3828</v>
      </c>
      <c r="M91" s="12">
        <f t="shared" si="269"/>
        <v>32.79</v>
      </c>
      <c r="N91" s="11">
        <f t="shared" si="269"/>
        <v>0</v>
      </c>
      <c r="O91" s="12">
        <f t="shared" si="269"/>
        <v>0</v>
      </c>
      <c r="P91" s="30">
        <f t="shared" si="1"/>
        <v>32.79</v>
      </c>
      <c r="Q91" s="10">
        <v>1938</v>
      </c>
      <c r="R91" s="10">
        <v>17.54</v>
      </c>
      <c r="S91" s="28">
        <f t="shared" ref="S91:T91" si="270">Q91-L91</f>
        <v>-1890</v>
      </c>
      <c r="T91" s="30">
        <f t="shared" si="270"/>
        <v>-15.25</v>
      </c>
      <c r="U91" s="10"/>
      <c r="V91" s="10"/>
      <c r="W91" s="28">
        <f t="shared" ref="W91:X91" si="271">U91-N91</f>
        <v>0</v>
      </c>
      <c r="X91" s="30">
        <f t="shared" si="271"/>
        <v>0</v>
      </c>
      <c r="Y91" s="30">
        <f t="shared" si="4"/>
        <v>-15.25</v>
      </c>
      <c r="Z91" s="10"/>
    </row>
    <row r="92" spans="1:26" ht="20.25" customHeight="1">
      <c r="A92" s="5" t="s">
        <v>83</v>
      </c>
      <c r="B92" s="5" t="s">
        <v>35</v>
      </c>
      <c r="C92" s="8">
        <v>705948</v>
      </c>
      <c r="D92" s="9">
        <v>2911.59</v>
      </c>
      <c r="E92" s="8">
        <v>69488</v>
      </c>
      <c r="F92" s="9">
        <v>3221.46</v>
      </c>
      <c r="G92" s="8">
        <v>705948</v>
      </c>
      <c r="H92" s="9">
        <v>2911.59</v>
      </c>
      <c r="I92" s="8">
        <v>69488</v>
      </c>
      <c r="J92" s="9">
        <v>3221.46</v>
      </c>
      <c r="K92" s="10"/>
      <c r="L92" s="11">
        <f t="shared" ref="L92:O92" si="272">SUM(C92+G92)</f>
        <v>1411896</v>
      </c>
      <c r="M92" s="12">
        <f t="shared" si="272"/>
        <v>5823.18</v>
      </c>
      <c r="N92" s="11">
        <f t="shared" si="272"/>
        <v>138976</v>
      </c>
      <c r="O92" s="12">
        <f t="shared" si="272"/>
        <v>6442.92</v>
      </c>
      <c r="P92" s="30">
        <f t="shared" si="1"/>
        <v>12266.1</v>
      </c>
      <c r="Q92" s="10">
        <v>1262884</v>
      </c>
      <c r="R92" s="10">
        <v>5247.83</v>
      </c>
      <c r="S92" s="28">
        <f t="shared" ref="S92:T92" si="273">Q92-L92</f>
        <v>-149012</v>
      </c>
      <c r="T92" s="30">
        <f t="shared" si="273"/>
        <v>-575.35000000000036</v>
      </c>
      <c r="U92" s="10">
        <v>135868</v>
      </c>
      <c r="V92" s="10">
        <v>6298.84</v>
      </c>
      <c r="W92" s="28">
        <f t="shared" ref="W92:X92" si="274">U92-N92</f>
        <v>-3108</v>
      </c>
      <c r="X92" s="30">
        <f t="shared" si="274"/>
        <v>-144.07999999999993</v>
      </c>
      <c r="Y92" s="30">
        <f t="shared" si="4"/>
        <v>-719.43000000000029</v>
      </c>
      <c r="Z92" s="10"/>
    </row>
    <row r="93" spans="1:26" ht="20.25" customHeight="1">
      <c r="A93" s="5" t="s">
        <v>85</v>
      </c>
      <c r="B93" s="5" t="s">
        <v>27</v>
      </c>
      <c r="C93" s="8">
        <v>1677628</v>
      </c>
      <c r="D93" s="9">
        <v>6910.41</v>
      </c>
      <c r="E93" s="8">
        <v>91655</v>
      </c>
      <c r="F93" s="9">
        <v>4617.4799999999996</v>
      </c>
      <c r="G93" s="8">
        <v>1677628</v>
      </c>
      <c r="H93" s="9">
        <v>6910.41</v>
      </c>
      <c r="I93" s="8">
        <v>91655</v>
      </c>
      <c r="J93" s="9">
        <v>4617.4799999999996</v>
      </c>
      <c r="K93" s="10"/>
      <c r="L93" s="11">
        <f t="shared" ref="L93:O93" si="275">SUM(C93+G93)</f>
        <v>3355256</v>
      </c>
      <c r="M93" s="12">
        <f t="shared" si="275"/>
        <v>13820.82</v>
      </c>
      <c r="N93" s="11">
        <f t="shared" si="275"/>
        <v>183310</v>
      </c>
      <c r="O93" s="12">
        <f t="shared" si="275"/>
        <v>9234.9599999999991</v>
      </c>
      <c r="P93" s="30">
        <f t="shared" si="1"/>
        <v>23055.78</v>
      </c>
      <c r="Q93" s="10">
        <v>2686661</v>
      </c>
      <c r="R93" s="10">
        <v>10679.2</v>
      </c>
      <c r="S93" s="28">
        <f t="shared" ref="S93:T93" si="276">Q93-L93</f>
        <v>-668595</v>
      </c>
      <c r="T93" s="30">
        <f t="shared" si="276"/>
        <v>-3141.619999999999</v>
      </c>
      <c r="U93" s="10">
        <v>180146</v>
      </c>
      <c r="V93" s="10">
        <v>9057.75</v>
      </c>
      <c r="W93" s="28">
        <f t="shared" ref="W93:X93" si="277">U93-N93</f>
        <v>-3164</v>
      </c>
      <c r="X93" s="30">
        <f t="shared" si="277"/>
        <v>-177.20999999999913</v>
      </c>
      <c r="Y93" s="30">
        <f t="shared" si="4"/>
        <v>-3318.8299999999981</v>
      </c>
      <c r="Z93" s="10"/>
    </row>
    <row r="94" spans="1:26" ht="20.25" customHeight="1">
      <c r="A94" s="5" t="s">
        <v>85</v>
      </c>
      <c r="B94" s="5" t="s">
        <v>34</v>
      </c>
      <c r="C94" s="8">
        <v>166153</v>
      </c>
      <c r="D94" s="9">
        <v>1644.93</v>
      </c>
      <c r="E94" s="8">
        <v>456</v>
      </c>
      <c r="F94" s="9">
        <v>49.65</v>
      </c>
      <c r="G94" s="8">
        <v>166153</v>
      </c>
      <c r="H94" s="9">
        <v>1842.66</v>
      </c>
      <c r="I94" s="8">
        <v>456</v>
      </c>
      <c r="J94" s="9">
        <v>55.61</v>
      </c>
      <c r="K94" s="10"/>
      <c r="L94" s="11">
        <f t="shared" ref="L94:O94" si="278">SUM(C94+G94)</f>
        <v>332306</v>
      </c>
      <c r="M94" s="12">
        <f t="shared" si="278"/>
        <v>3487.59</v>
      </c>
      <c r="N94" s="11">
        <f t="shared" si="278"/>
        <v>912</v>
      </c>
      <c r="O94" s="12">
        <f t="shared" si="278"/>
        <v>105.25999999999999</v>
      </c>
      <c r="P94" s="30">
        <f t="shared" si="1"/>
        <v>3592.8500000000004</v>
      </c>
      <c r="Q94" s="10">
        <v>224540</v>
      </c>
      <c r="R94" s="10">
        <v>2490.15</v>
      </c>
      <c r="S94" s="28">
        <f t="shared" ref="S94:T94" si="279">Q94-L94</f>
        <v>-107766</v>
      </c>
      <c r="T94" s="30">
        <f t="shared" si="279"/>
        <v>-997.44</v>
      </c>
      <c r="U94" s="10">
        <v>689</v>
      </c>
      <c r="V94" s="10">
        <v>84.11</v>
      </c>
      <c r="W94" s="28">
        <f t="shared" ref="W94:X94" si="280">U94-N94</f>
        <v>-223</v>
      </c>
      <c r="X94" s="30">
        <f t="shared" si="280"/>
        <v>-21.149999999999991</v>
      </c>
      <c r="Y94" s="30">
        <f t="shared" si="4"/>
        <v>-1018.59</v>
      </c>
      <c r="Z94" s="10"/>
    </row>
    <row r="95" spans="1:26" ht="20.25" customHeight="1">
      <c r="A95" s="5" t="s">
        <v>85</v>
      </c>
      <c r="B95" s="5" t="s">
        <v>35</v>
      </c>
      <c r="C95" s="8">
        <v>1511474</v>
      </c>
      <c r="D95" s="9">
        <v>4836.72</v>
      </c>
      <c r="E95" s="8">
        <v>91199</v>
      </c>
      <c r="F95" s="9">
        <v>4103.9799999999996</v>
      </c>
      <c r="G95" s="8">
        <v>1511474</v>
      </c>
      <c r="H95" s="9">
        <v>4836.72</v>
      </c>
      <c r="I95" s="8">
        <v>91199</v>
      </c>
      <c r="J95" s="9">
        <v>4103.9799999999996</v>
      </c>
      <c r="K95" s="10"/>
      <c r="L95" s="11">
        <f t="shared" ref="L95:O95" si="281">SUM(C95+G95)</f>
        <v>3022948</v>
      </c>
      <c r="M95" s="12">
        <f t="shared" si="281"/>
        <v>9673.44</v>
      </c>
      <c r="N95" s="11">
        <f t="shared" si="281"/>
        <v>182398</v>
      </c>
      <c r="O95" s="12">
        <f t="shared" si="281"/>
        <v>8207.9599999999991</v>
      </c>
      <c r="P95" s="30">
        <f t="shared" si="1"/>
        <v>17881.400000000001</v>
      </c>
      <c r="Q95" s="10">
        <v>2462121</v>
      </c>
      <c r="R95" s="10">
        <v>7878.78</v>
      </c>
      <c r="S95" s="28">
        <f t="shared" ref="S95:T95" si="282">Q95-L95</f>
        <v>-560827</v>
      </c>
      <c r="T95" s="30">
        <f t="shared" si="282"/>
        <v>-1794.6600000000008</v>
      </c>
      <c r="U95" s="10">
        <v>179457</v>
      </c>
      <c r="V95" s="10">
        <v>8075.58</v>
      </c>
      <c r="W95" s="28">
        <f t="shared" ref="W95:X95" si="283">U95-N95</f>
        <v>-2941</v>
      </c>
      <c r="X95" s="30">
        <f t="shared" si="283"/>
        <v>-132.3799999999992</v>
      </c>
      <c r="Y95" s="30">
        <f t="shared" si="4"/>
        <v>-1927.04</v>
      </c>
      <c r="Z95" s="10"/>
    </row>
    <row r="96" spans="1:26" ht="20.25" customHeight="1">
      <c r="A96" s="5" t="s">
        <v>88</v>
      </c>
      <c r="B96" s="5" t="s">
        <v>27</v>
      </c>
      <c r="C96" s="8">
        <v>82262</v>
      </c>
      <c r="D96" s="9">
        <v>432.13</v>
      </c>
      <c r="E96" s="8">
        <v>18784</v>
      </c>
      <c r="F96" s="9">
        <v>884.56</v>
      </c>
      <c r="G96" s="8">
        <v>82262</v>
      </c>
      <c r="H96" s="9">
        <v>432.13</v>
      </c>
      <c r="I96" s="8">
        <v>18784</v>
      </c>
      <c r="J96" s="9">
        <v>884.56</v>
      </c>
      <c r="K96" s="10"/>
      <c r="L96" s="11">
        <f t="shared" ref="L96:O96" si="284">SUM(C96+G96)</f>
        <v>164524</v>
      </c>
      <c r="M96" s="12">
        <f t="shared" si="284"/>
        <v>864.26</v>
      </c>
      <c r="N96" s="11">
        <f t="shared" si="284"/>
        <v>37568</v>
      </c>
      <c r="O96" s="12">
        <f t="shared" si="284"/>
        <v>1769.12</v>
      </c>
      <c r="P96" s="30">
        <f t="shared" si="1"/>
        <v>2633.38</v>
      </c>
      <c r="Q96" s="10">
        <v>178199</v>
      </c>
      <c r="R96" s="10">
        <v>942.96</v>
      </c>
      <c r="S96" s="28">
        <f t="shared" ref="S96:T96" si="285">Q96-L96</f>
        <v>13675</v>
      </c>
      <c r="T96" s="30">
        <f t="shared" si="285"/>
        <v>78.700000000000045</v>
      </c>
      <c r="U96" s="10">
        <v>46677</v>
      </c>
      <c r="V96" s="10">
        <v>2198.02</v>
      </c>
      <c r="W96" s="28">
        <f t="shared" ref="W96:X96" si="286">U96-N96</f>
        <v>9109</v>
      </c>
      <c r="X96" s="30">
        <f t="shared" si="286"/>
        <v>428.90000000000009</v>
      </c>
      <c r="Y96" s="30">
        <f t="shared" si="4"/>
        <v>507.60000000000014</v>
      </c>
      <c r="Z96" s="10"/>
    </row>
    <row r="97" spans="1:26" ht="20.25" customHeight="1">
      <c r="A97" s="5" t="s">
        <v>88</v>
      </c>
      <c r="B97" s="5" t="s">
        <v>30</v>
      </c>
      <c r="C97" s="8">
        <v>82262</v>
      </c>
      <c r="D97" s="9">
        <v>416.19</v>
      </c>
      <c r="E97" s="8">
        <v>18784</v>
      </c>
      <c r="F97" s="9">
        <v>796.84</v>
      </c>
      <c r="G97" s="8">
        <v>82262</v>
      </c>
      <c r="H97" s="9">
        <v>416.19</v>
      </c>
      <c r="I97" s="8">
        <v>18784</v>
      </c>
      <c r="J97" s="9">
        <v>796.84</v>
      </c>
      <c r="K97" s="10"/>
      <c r="L97" s="11">
        <f t="shared" ref="L97:O97" si="287">SUM(C97+G97)</f>
        <v>164524</v>
      </c>
      <c r="M97" s="12">
        <f t="shared" si="287"/>
        <v>832.38</v>
      </c>
      <c r="N97" s="11">
        <f t="shared" si="287"/>
        <v>37568</v>
      </c>
      <c r="O97" s="12">
        <f t="shared" si="287"/>
        <v>1593.68</v>
      </c>
      <c r="P97" s="30">
        <f t="shared" si="1"/>
        <v>2426.06</v>
      </c>
      <c r="Q97" s="10">
        <v>178199</v>
      </c>
      <c r="R97" s="10">
        <v>906.8</v>
      </c>
      <c r="S97" s="28">
        <f t="shared" ref="S97:T97" si="288">Q97-L97</f>
        <v>13675</v>
      </c>
      <c r="T97" s="30">
        <f t="shared" si="288"/>
        <v>74.419999999999959</v>
      </c>
      <c r="U97" s="10">
        <v>46677</v>
      </c>
      <c r="V97" s="10">
        <v>1980.04</v>
      </c>
      <c r="W97" s="28">
        <f t="shared" ref="W97:X97" si="289">U97-N97</f>
        <v>9109</v>
      </c>
      <c r="X97" s="30">
        <f t="shared" si="289"/>
        <v>386.3599999999999</v>
      </c>
      <c r="Y97" s="30">
        <f t="shared" si="4"/>
        <v>460.77999999999986</v>
      </c>
      <c r="Z97" s="10"/>
    </row>
    <row r="98" spans="1:26" ht="20.25" customHeight="1">
      <c r="A98" s="5" t="s">
        <v>149</v>
      </c>
      <c r="B98" s="5" t="s">
        <v>27</v>
      </c>
      <c r="C98" s="8">
        <v>1989420</v>
      </c>
      <c r="D98" s="9">
        <v>7853.5</v>
      </c>
      <c r="E98" s="8">
        <v>230687</v>
      </c>
      <c r="F98" s="9">
        <v>11226.03</v>
      </c>
      <c r="G98" s="8">
        <v>1989420</v>
      </c>
      <c r="H98" s="9">
        <v>7853.5</v>
      </c>
      <c r="I98" s="8">
        <v>230687</v>
      </c>
      <c r="J98" s="9">
        <v>11226.03</v>
      </c>
      <c r="K98" s="10"/>
      <c r="L98" s="11">
        <f t="shared" ref="L98:O98" si="290">SUM(C98+G98)</f>
        <v>3978840</v>
      </c>
      <c r="M98" s="12">
        <f t="shared" si="290"/>
        <v>15707</v>
      </c>
      <c r="N98" s="11">
        <f t="shared" si="290"/>
        <v>461374</v>
      </c>
      <c r="O98" s="12">
        <f t="shared" si="290"/>
        <v>22452.06</v>
      </c>
      <c r="P98" s="30">
        <f t="shared" si="1"/>
        <v>38159.06</v>
      </c>
      <c r="Q98" s="10">
        <v>3067923</v>
      </c>
      <c r="R98" s="10">
        <v>12106.35</v>
      </c>
      <c r="S98" s="28">
        <f t="shared" ref="S98:T98" si="291">Q98-L98</f>
        <v>-910917</v>
      </c>
      <c r="T98" s="30">
        <f t="shared" si="291"/>
        <v>-3600.6499999999996</v>
      </c>
      <c r="U98" s="10">
        <v>257875</v>
      </c>
      <c r="V98" s="10">
        <v>12801.06</v>
      </c>
      <c r="W98" s="28">
        <f t="shared" ref="W98:X98" si="292">U98-N98</f>
        <v>-203499</v>
      </c>
      <c r="X98" s="30">
        <f t="shared" si="292"/>
        <v>-9651.0000000000018</v>
      </c>
      <c r="Y98" s="30">
        <f t="shared" si="4"/>
        <v>-13251.650000000001</v>
      </c>
      <c r="Z98" s="10"/>
    </row>
    <row r="99" spans="1:26" ht="20.25" customHeight="1">
      <c r="A99" s="5" t="s">
        <v>149</v>
      </c>
      <c r="B99" s="5" t="s">
        <v>32</v>
      </c>
      <c r="C99" s="8">
        <v>106265</v>
      </c>
      <c r="D99" s="9">
        <v>394.77</v>
      </c>
      <c r="E99" s="8">
        <v>25979</v>
      </c>
      <c r="F99" s="9">
        <v>1204.3900000000001</v>
      </c>
      <c r="G99" s="8">
        <v>106265</v>
      </c>
      <c r="H99" s="9">
        <v>394.77</v>
      </c>
      <c r="I99" s="8">
        <v>25979</v>
      </c>
      <c r="J99" s="9">
        <v>1204.3900000000001</v>
      </c>
      <c r="K99" s="10"/>
      <c r="L99" s="11">
        <f t="shared" ref="L99:O99" si="293">SUM(C99+G99)</f>
        <v>212530</v>
      </c>
      <c r="M99" s="12">
        <f t="shared" si="293"/>
        <v>789.54</v>
      </c>
      <c r="N99" s="11">
        <f t="shared" si="293"/>
        <v>51958</v>
      </c>
      <c r="O99" s="12">
        <f t="shared" si="293"/>
        <v>2408.7800000000002</v>
      </c>
      <c r="P99" s="30">
        <f t="shared" si="1"/>
        <v>3198.32</v>
      </c>
      <c r="Q99" s="10">
        <v>102193</v>
      </c>
      <c r="R99" s="10">
        <v>393.49</v>
      </c>
      <c r="S99" s="28">
        <f t="shared" ref="S99:T99" si="294">Q99-L99</f>
        <v>-110337</v>
      </c>
      <c r="T99" s="30">
        <f t="shared" si="294"/>
        <v>-396.04999999999995</v>
      </c>
      <c r="U99" s="10">
        <v>42957</v>
      </c>
      <c r="V99" s="10">
        <v>1991.49</v>
      </c>
      <c r="W99" s="28">
        <f t="shared" ref="W99:X99" si="295">U99-N99</f>
        <v>-9001</v>
      </c>
      <c r="X99" s="30">
        <f t="shared" si="295"/>
        <v>-417.29000000000019</v>
      </c>
      <c r="Y99" s="30">
        <f t="shared" si="4"/>
        <v>-813.34000000000015</v>
      </c>
      <c r="Z99" s="10"/>
    </row>
    <row r="100" spans="1:26" ht="20.25" customHeight="1">
      <c r="A100" s="5" t="s">
        <v>149</v>
      </c>
      <c r="B100" s="5" t="s">
        <v>52</v>
      </c>
      <c r="C100" s="8">
        <v>1875650</v>
      </c>
      <c r="D100" s="9">
        <v>7383.68</v>
      </c>
      <c r="E100" s="8">
        <v>204708</v>
      </c>
      <c r="F100" s="9">
        <v>8231.08</v>
      </c>
      <c r="G100" s="8">
        <v>1875650</v>
      </c>
      <c r="H100" s="9">
        <v>7383.68</v>
      </c>
      <c r="I100" s="8">
        <v>204708</v>
      </c>
      <c r="J100" s="9">
        <v>8231.08</v>
      </c>
      <c r="K100" s="10"/>
      <c r="L100" s="11">
        <f t="shared" ref="L100:O100" si="296">SUM(C100+G100)</f>
        <v>3751300</v>
      </c>
      <c r="M100" s="12">
        <f t="shared" si="296"/>
        <v>14767.36</v>
      </c>
      <c r="N100" s="11">
        <f t="shared" si="296"/>
        <v>409416</v>
      </c>
      <c r="O100" s="12">
        <f t="shared" si="296"/>
        <v>16462.16</v>
      </c>
      <c r="P100" s="30">
        <f t="shared" si="1"/>
        <v>31229.52</v>
      </c>
      <c r="Q100" s="10">
        <v>2957209</v>
      </c>
      <c r="R100" s="10">
        <v>11627.65</v>
      </c>
      <c r="S100" s="28">
        <f t="shared" ref="S100:T100" si="297">Q100-L100</f>
        <v>-794091</v>
      </c>
      <c r="T100" s="30">
        <f t="shared" si="297"/>
        <v>-3139.7100000000009</v>
      </c>
      <c r="U100" s="10">
        <v>214918</v>
      </c>
      <c r="V100" s="10">
        <v>8896.99</v>
      </c>
      <c r="W100" s="28">
        <f t="shared" ref="W100:X100" si="298">U100-N100</f>
        <v>-194498</v>
      </c>
      <c r="X100" s="30">
        <f t="shared" si="298"/>
        <v>-7565.17</v>
      </c>
      <c r="Y100" s="30">
        <f t="shared" si="4"/>
        <v>-10704.880000000001</v>
      </c>
      <c r="Z100" s="10"/>
    </row>
    <row r="101" spans="1:26" ht="20.25" customHeight="1">
      <c r="A101" s="5" t="s">
        <v>209</v>
      </c>
      <c r="B101" s="5" t="s">
        <v>27</v>
      </c>
      <c r="C101" s="8">
        <v>306490</v>
      </c>
      <c r="D101" s="9">
        <v>2412.33</v>
      </c>
      <c r="E101" s="8">
        <v>84812</v>
      </c>
      <c r="F101" s="9">
        <v>3910.49</v>
      </c>
      <c r="G101" s="8">
        <v>306490</v>
      </c>
      <c r="H101" s="9">
        <v>2412.33</v>
      </c>
      <c r="I101" s="8">
        <v>84812</v>
      </c>
      <c r="J101" s="9">
        <v>3910.49</v>
      </c>
      <c r="K101" s="10"/>
      <c r="L101" s="11">
        <f t="shared" ref="L101:O101" si="299">SUM(C101+G101)</f>
        <v>612980</v>
      </c>
      <c r="M101" s="12">
        <f t="shared" si="299"/>
        <v>4824.66</v>
      </c>
      <c r="N101" s="11">
        <f t="shared" si="299"/>
        <v>169624</v>
      </c>
      <c r="O101" s="12">
        <f t="shared" si="299"/>
        <v>7820.98</v>
      </c>
      <c r="P101" s="30">
        <f t="shared" si="1"/>
        <v>12645.64</v>
      </c>
      <c r="Q101" s="10">
        <v>617735</v>
      </c>
      <c r="R101" s="10">
        <v>5639.42</v>
      </c>
      <c r="S101" s="28">
        <f t="shared" ref="S101:T101" si="300">Q101-L101</f>
        <v>4755</v>
      </c>
      <c r="T101" s="30">
        <f t="shared" si="300"/>
        <v>814.76000000000022</v>
      </c>
      <c r="U101" s="10">
        <v>121561</v>
      </c>
      <c r="V101" s="10">
        <v>5643.95</v>
      </c>
      <c r="W101" s="28">
        <f t="shared" ref="W101:X101" si="301">U101-N101</f>
        <v>-48063</v>
      </c>
      <c r="X101" s="30">
        <f t="shared" si="301"/>
        <v>-2177.0299999999997</v>
      </c>
      <c r="Y101" s="30">
        <f t="shared" si="4"/>
        <v>-1362.2699999999995</v>
      </c>
      <c r="Z101" s="10"/>
    </row>
    <row r="102" spans="1:26" ht="20.25" customHeight="1">
      <c r="A102" s="5" t="s">
        <v>209</v>
      </c>
      <c r="B102" s="5" t="s">
        <v>30</v>
      </c>
      <c r="C102" s="8">
        <v>306490</v>
      </c>
      <c r="D102" s="9">
        <v>2049.5</v>
      </c>
      <c r="E102" s="8">
        <v>84812</v>
      </c>
      <c r="F102" s="9">
        <v>3517.54</v>
      </c>
      <c r="G102" s="8">
        <v>306490</v>
      </c>
      <c r="H102" s="9">
        <v>2049.5</v>
      </c>
      <c r="I102" s="8">
        <v>84812</v>
      </c>
      <c r="J102" s="9">
        <v>3517.54</v>
      </c>
      <c r="K102" s="10"/>
      <c r="L102" s="11">
        <f t="shared" ref="L102:O102" si="302">SUM(C102+G102)</f>
        <v>612980</v>
      </c>
      <c r="M102" s="12">
        <f t="shared" si="302"/>
        <v>4099</v>
      </c>
      <c r="N102" s="11">
        <f t="shared" si="302"/>
        <v>169624</v>
      </c>
      <c r="O102" s="12">
        <f t="shared" si="302"/>
        <v>7035.08</v>
      </c>
      <c r="P102" s="30">
        <f t="shared" si="1"/>
        <v>11134.08</v>
      </c>
      <c r="Q102" s="10">
        <v>617735</v>
      </c>
      <c r="R102" s="10">
        <v>4715.72</v>
      </c>
      <c r="S102" s="28">
        <f t="shared" ref="S102:T102" si="303">Q102-L102</f>
        <v>4755</v>
      </c>
      <c r="T102" s="30">
        <f t="shared" si="303"/>
        <v>616.72000000000025</v>
      </c>
      <c r="U102" s="10">
        <v>121561</v>
      </c>
      <c r="V102" s="10">
        <v>5069.78</v>
      </c>
      <c r="W102" s="28">
        <f t="shared" ref="W102:X102" si="304">U102-N102</f>
        <v>-48063</v>
      </c>
      <c r="X102" s="30">
        <f t="shared" si="304"/>
        <v>-1965.3000000000002</v>
      </c>
      <c r="Y102" s="30">
        <f t="shared" si="4"/>
        <v>-1348.58</v>
      </c>
      <c r="Z102" s="10"/>
    </row>
    <row r="103" spans="1:26" ht="20.25" customHeight="1">
      <c r="A103" s="5" t="s">
        <v>181</v>
      </c>
      <c r="B103" s="5" t="s">
        <v>27</v>
      </c>
      <c r="C103" s="8">
        <v>162004</v>
      </c>
      <c r="D103" s="9">
        <v>914.86</v>
      </c>
      <c r="E103" s="8">
        <v>45091</v>
      </c>
      <c r="F103" s="9">
        <v>2129.17</v>
      </c>
      <c r="G103" s="8">
        <v>162004</v>
      </c>
      <c r="H103" s="9">
        <v>914.86</v>
      </c>
      <c r="I103" s="8">
        <v>45091</v>
      </c>
      <c r="J103" s="9">
        <v>2129.17</v>
      </c>
      <c r="K103" s="10"/>
      <c r="L103" s="11">
        <f t="shared" ref="L103:O103" si="305">SUM(C103+G103)</f>
        <v>324008</v>
      </c>
      <c r="M103" s="12">
        <f t="shared" si="305"/>
        <v>1829.72</v>
      </c>
      <c r="N103" s="11">
        <f t="shared" si="305"/>
        <v>90182</v>
      </c>
      <c r="O103" s="12">
        <f t="shared" si="305"/>
        <v>4258.34</v>
      </c>
      <c r="P103" s="30">
        <f t="shared" si="1"/>
        <v>6088.06</v>
      </c>
      <c r="Q103" s="10">
        <v>278000</v>
      </c>
      <c r="R103" s="10">
        <v>1579.39</v>
      </c>
      <c r="S103" s="28">
        <f t="shared" ref="S103:T103" si="306">Q103-L103</f>
        <v>-46008</v>
      </c>
      <c r="T103" s="30">
        <f t="shared" si="306"/>
        <v>-250.32999999999993</v>
      </c>
      <c r="U103" s="10">
        <v>88638</v>
      </c>
      <c r="V103" s="10">
        <v>4206.24</v>
      </c>
      <c r="W103" s="28">
        <f t="shared" ref="W103:X103" si="307">U103-N103</f>
        <v>-1544</v>
      </c>
      <c r="X103" s="30">
        <f t="shared" si="307"/>
        <v>-52.100000000000364</v>
      </c>
      <c r="Y103" s="30">
        <f t="shared" si="4"/>
        <v>-302.43000000000029</v>
      </c>
      <c r="Z103" s="10"/>
    </row>
    <row r="104" spans="1:26" ht="20.25" customHeight="1">
      <c r="A104" s="5" t="s">
        <v>181</v>
      </c>
      <c r="B104" s="5" t="s">
        <v>30</v>
      </c>
      <c r="C104" s="8">
        <v>162004</v>
      </c>
      <c r="D104" s="9">
        <v>851.45</v>
      </c>
      <c r="E104" s="8">
        <v>45091</v>
      </c>
      <c r="F104" s="9">
        <v>1916.84</v>
      </c>
      <c r="G104" s="8">
        <v>162004</v>
      </c>
      <c r="H104" s="9">
        <v>851.45</v>
      </c>
      <c r="I104" s="8">
        <v>45091</v>
      </c>
      <c r="J104" s="9">
        <v>1916.84</v>
      </c>
      <c r="K104" s="10"/>
      <c r="L104" s="11">
        <f t="shared" ref="L104:O104" si="308">SUM(C104+G104)</f>
        <v>324008</v>
      </c>
      <c r="M104" s="12">
        <f t="shared" si="308"/>
        <v>1702.9</v>
      </c>
      <c r="N104" s="11">
        <f t="shared" si="308"/>
        <v>90182</v>
      </c>
      <c r="O104" s="12">
        <f t="shared" si="308"/>
        <v>3833.68</v>
      </c>
      <c r="P104" s="30">
        <f t="shared" si="1"/>
        <v>5536.58</v>
      </c>
      <c r="Q104" s="10">
        <v>278000</v>
      </c>
      <c r="R104" s="10">
        <v>1471.57</v>
      </c>
      <c r="S104" s="28">
        <f t="shared" ref="S104:T104" si="309">Q104-L104</f>
        <v>-46008</v>
      </c>
      <c r="T104" s="30">
        <f t="shared" si="309"/>
        <v>-231.33000000000015</v>
      </c>
      <c r="U104" s="10">
        <v>88638</v>
      </c>
      <c r="V104" s="10">
        <v>3782.62</v>
      </c>
      <c r="W104" s="28">
        <f t="shared" ref="W104:X104" si="310">U104-N104</f>
        <v>-1544</v>
      </c>
      <c r="X104" s="30">
        <f t="shared" si="310"/>
        <v>-51.059999999999945</v>
      </c>
      <c r="Y104" s="30">
        <f t="shared" si="4"/>
        <v>-282.3900000000001</v>
      </c>
      <c r="Z104" s="10"/>
    </row>
    <row r="105" spans="1:26" ht="20.25" customHeight="1">
      <c r="A105" s="5" t="s">
        <v>94</v>
      </c>
      <c r="B105" s="5" t="s">
        <v>27</v>
      </c>
      <c r="C105" s="8"/>
      <c r="D105" s="9"/>
      <c r="E105" s="8"/>
      <c r="F105" s="9"/>
      <c r="G105" s="8">
        <v>391202</v>
      </c>
      <c r="H105" s="9">
        <v>1619.23</v>
      </c>
      <c r="I105" s="8">
        <v>36990</v>
      </c>
      <c r="J105" s="9">
        <v>1959.18</v>
      </c>
      <c r="K105" s="10"/>
      <c r="L105" s="11">
        <f t="shared" ref="L105:O105" si="311">SUM(C105+G105)</f>
        <v>391202</v>
      </c>
      <c r="M105" s="12">
        <f t="shared" si="311"/>
        <v>1619.23</v>
      </c>
      <c r="N105" s="11">
        <f t="shared" si="311"/>
        <v>36990</v>
      </c>
      <c r="O105" s="12">
        <f t="shared" si="311"/>
        <v>1959.18</v>
      </c>
      <c r="P105" s="30">
        <f t="shared" si="1"/>
        <v>3578.41</v>
      </c>
      <c r="Q105" s="10">
        <v>551609</v>
      </c>
      <c r="R105" s="10">
        <v>2310.36</v>
      </c>
      <c r="S105" s="28">
        <f t="shared" ref="S105:T105" si="312">Q105-L105</f>
        <v>160407</v>
      </c>
      <c r="T105" s="30">
        <f t="shared" si="312"/>
        <v>691.13000000000011</v>
      </c>
      <c r="U105" s="10">
        <v>43766</v>
      </c>
      <c r="V105" s="10">
        <v>2349.1999999999998</v>
      </c>
      <c r="W105" s="28">
        <f t="shared" ref="W105:X105" si="313">U105-N105</f>
        <v>6776</v>
      </c>
      <c r="X105" s="30">
        <f t="shared" si="313"/>
        <v>390.01999999999975</v>
      </c>
      <c r="Y105" s="30">
        <f t="shared" si="4"/>
        <v>1081.1499999999999</v>
      </c>
      <c r="Z105" s="10"/>
    </row>
    <row r="106" spans="1:26" ht="20.25" customHeight="1">
      <c r="A106" s="5" t="s">
        <v>94</v>
      </c>
      <c r="B106" s="5" t="s">
        <v>35</v>
      </c>
      <c r="C106" s="8"/>
      <c r="D106" s="9"/>
      <c r="E106" s="8"/>
      <c r="F106" s="9"/>
      <c r="G106" s="8">
        <v>391202</v>
      </c>
      <c r="H106" s="9">
        <v>1465.01</v>
      </c>
      <c r="I106" s="8">
        <v>36990</v>
      </c>
      <c r="J106" s="9">
        <v>1664.58</v>
      </c>
      <c r="K106" s="10"/>
      <c r="L106" s="11">
        <f t="shared" ref="L106:O106" si="314">SUM(C106+G106)</f>
        <v>391202</v>
      </c>
      <c r="M106" s="12">
        <f t="shared" si="314"/>
        <v>1465.01</v>
      </c>
      <c r="N106" s="11">
        <f t="shared" si="314"/>
        <v>36990</v>
      </c>
      <c r="O106" s="12">
        <f t="shared" si="314"/>
        <v>1664.58</v>
      </c>
      <c r="P106" s="30">
        <f t="shared" si="1"/>
        <v>3129.59</v>
      </c>
      <c r="Q106" s="10">
        <v>551609</v>
      </c>
      <c r="R106" s="10">
        <v>2081.4899999999998</v>
      </c>
      <c r="S106" s="28">
        <f t="shared" ref="S106:T106" si="315">Q106-L106</f>
        <v>160407</v>
      </c>
      <c r="T106" s="30">
        <f t="shared" si="315"/>
        <v>616.47999999999979</v>
      </c>
      <c r="U106" s="10">
        <v>43766</v>
      </c>
      <c r="V106" s="10">
        <v>1969.6</v>
      </c>
      <c r="W106" s="28">
        <f t="shared" ref="W106:X106" si="316">U106-N106</f>
        <v>6776</v>
      </c>
      <c r="X106" s="30">
        <f t="shared" si="316"/>
        <v>305.02</v>
      </c>
      <c r="Y106" s="30">
        <f t="shared" si="4"/>
        <v>921.49999999999977</v>
      </c>
      <c r="Z106" s="10"/>
    </row>
    <row r="107" spans="1:26" ht="20.25" customHeight="1">
      <c r="A107" s="5" t="s">
        <v>210</v>
      </c>
      <c r="B107" s="5" t="s">
        <v>27</v>
      </c>
      <c r="C107" s="8">
        <v>2395143</v>
      </c>
      <c r="D107" s="9">
        <v>10921.73</v>
      </c>
      <c r="E107" s="8">
        <v>236032</v>
      </c>
      <c r="F107" s="9">
        <v>10084.61</v>
      </c>
      <c r="G107" s="8">
        <v>2395143</v>
      </c>
      <c r="H107" s="9">
        <v>10921.73</v>
      </c>
      <c r="I107" s="8">
        <v>236032</v>
      </c>
      <c r="J107" s="9">
        <v>10084.61</v>
      </c>
      <c r="K107" s="10"/>
      <c r="L107" s="11">
        <f t="shared" ref="L107:O107" si="317">SUM(C107+G107)</f>
        <v>4790286</v>
      </c>
      <c r="M107" s="12">
        <f t="shared" si="317"/>
        <v>21843.46</v>
      </c>
      <c r="N107" s="11">
        <f t="shared" si="317"/>
        <v>472064</v>
      </c>
      <c r="O107" s="12">
        <f t="shared" si="317"/>
        <v>20169.22</v>
      </c>
      <c r="P107" s="30">
        <f t="shared" si="1"/>
        <v>42012.68</v>
      </c>
      <c r="Q107" s="10">
        <v>4228624</v>
      </c>
      <c r="R107" s="10">
        <v>19332.689999999999</v>
      </c>
      <c r="S107" s="28">
        <f t="shared" ref="S107:T107" si="318">Q107-L107</f>
        <v>-561662</v>
      </c>
      <c r="T107" s="30">
        <f t="shared" si="318"/>
        <v>-2510.7700000000004</v>
      </c>
      <c r="U107" s="10">
        <v>520924</v>
      </c>
      <c r="V107" s="10">
        <v>21904.98</v>
      </c>
      <c r="W107" s="28">
        <f t="shared" ref="W107:X107" si="319">U107-N107</f>
        <v>48860</v>
      </c>
      <c r="X107" s="30">
        <f t="shared" si="319"/>
        <v>1735.7599999999984</v>
      </c>
      <c r="Y107" s="30">
        <f t="shared" si="4"/>
        <v>-775.01000000000204</v>
      </c>
      <c r="Z107" s="10"/>
    </row>
    <row r="108" spans="1:26" ht="20.25" customHeight="1">
      <c r="A108" s="5" t="s">
        <v>210</v>
      </c>
      <c r="B108" s="5" t="s">
        <v>30</v>
      </c>
      <c r="C108" s="8">
        <v>2395143</v>
      </c>
      <c r="D108" s="9">
        <v>10584.8</v>
      </c>
      <c r="E108" s="8">
        <v>236032</v>
      </c>
      <c r="F108" s="9">
        <v>8936.86</v>
      </c>
      <c r="G108" s="8">
        <v>2395143</v>
      </c>
      <c r="H108" s="9">
        <v>10584.8</v>
      </c>
      <c r="I108" s="8">
        <v>236032</v>
      </c>
      <c r="J108" s="9">
        <v>8936.86</v>
      </c>
      <c r="K108" s="10"/>
      <c r="L108" s="11">
        <f t="shared" ref="L108:O108" si="320">SUM(C108+G108)</f>
        <v>4790286</v>
      </c>
      <c r="M108" s="12">
        <f t="shared" si="320"/>
        <v>21169.599999999999</v>
      </c>
      <c r="N108" s="11">
        <f t="shared" si="320"/>
        <v>472064</v>
      </c>
      <c r="O108" s="12">
        <f t="shared" si="320"/>
        <v>17873.72</v>
      </c>
      <c r="P108" s="30">
        <f t="shared" si="1"/>
        <v>39043.32</v>
      </c>
      <c r="Q108" s="10">
        <v>4228624</v>
      </c>
      <c r="R108" s="10">
        <v>18681.78</v>
      </c>
      <c r="S108" s="28">
        <f t="shared" ref="S108:T108" si="321">Q108-L108</f>
        <v>-561662</v>
      </c>
      <c r="T108" s="30">
        <f t="shared" si="321"/>
        <v>-2487.8199999999997</v>
      </c>
      <c r="U108" s="10">
        <v>520924</v>
      </c>
      <c r="V108" s="10">
        <v>19488.37</v>
      </c>
      <c r="W108" s="28">
        <f t="shared" ref="W108:X108" si="322">U108-N108</f>
        <v>48860</v>
      </c>
      <c r="X108" s="30">
        <f t="shared" si="322"/>
        <v>1614.6499999999978</v>
      </c>
      <c r="Y108" s="30">
        <f t="shared" si="4"/>
        <v>-873.17000000000189</v>
      </c>
      <c r="Z108" s="10"/>
    </row>
    <row r="109" spans="1:26" ht="20.25" customHeight="1">
      <c r="A109" s="5" t="s">
        <v>95</v>
      </c>
      <c r="B109" s="5" t="s">
        <v>27</v>
      </c>
      <c r="C109" s="8">
        <v>3965624</v>
      </c>
      <c r="D109" s="9">
        <v>14812.41</v>
      </c>
      <c r="E109" s="8">
        <v>202874</v>
      </c>
      <c r="F109" s="9">
        <v>10903.57</v>
      </c>
      <c r="G109" s="8">
        <v>3965624</v>
      </c>
      <c r="H109" s="9">
        <v>14812.41</v>
      </c>
      <c r="I109" s="8">
        <v>202874</v>
      </c>
      <c r="J109" s="9">
        <v>10903.57</v>
      </c>
      <c r="K109" s="10"/>
      <c r="L109" s="11">
        <f t="shared" ref="L109:O109" si="323">SUM(C109+G109)</f>
        <v>7931248</v>
      </c>
      <c r="M109" s="12">
        <f t="shared" si="323"/>
        <v>29624.82</v>
      </c>
      <c r="N109" s="11">
        <f t="shared" si="323"/>
        <v>405748</v>
      </c>
      <c r="O109" s="12">
        <f t="shared" si="323"/>
        <v>21807.14</v>
      </c>
      <c r="P109" s="30">
        <f t="shared" si="1"/>
        <v>51431.96</v>
      </c>
      <c r="Q109" s="10">
        <v>8711626</v>
      </c>
      <c r="R109" s="10">
        <v>32064.67</v>
      </c>
      <c r="S109" s="28">
        <f t="shared" ref="S109:T109" si="324">Q109-L109</f>
        <v>780378</v>
      </c>
      <c r="T109" s="30">
        <f t="shared" si="324"/>
        <v>2439.8499999999985</v>
      </c>
      <c r="U109" s="10">
        <v>581451</v>
      </c>
      <c r="V109" s="10">
        <v>30867.79</v>
      </c>
      <c r="W109" s="28">
        <f t="shared" ref="W109:X109" si="325">U109-N109</f>
        <v>175703</v>
      </c>
      <c r="X109" s="30">
        <f t="shared" si="325"/>
        <v>9060.6500000000015</v>
      </c>
      <c r="Y109" s="30">
        <f t="shared" si="4"/>
        <v>11500.5</v>
      </c>
      <c r="Z109" s="10"/>
    </row>
    <row r="110" spans="1:26" ht="20.25" customHeight="1">
      <c r="A110" s="5" t="s">
        <v>95</v>
      </c>
      <c r="B110" s="5" t="s">
        <v>34</v>
      </c>
      <c r="C110" s="8">
        <v>155866</v>
      </c>
      <c r="D110" s="9">
        <v>1101.97</v>
      </c>
      <c r="E110" s="8">
        <v>9359</v>
      </c>
      <c r="F110" s="9">
        <v>756.21</v>
      </c>
      <c r="G110" s="8">
        <v>155865</v>
      </c>
      <c r="H110" s="9">
        <v>1234.45</v>
      </c>
      <c r="I110" s="8">
        <v>9360</v>
      </c>
      <c r="J110" s="9">
        <v>846.99</v>
      </c>
      <c r="K110" s="10"/>
      <c r="L110" s="11">
        <f t="shared" ref="L110:O110" si="326">SUM(C110+G110)</f>
        <v>311731</v>
      </c>
      <c r="M110" s="12">
        <f t="shared" si="326"/>
        <v>2336.42</v>
      </c>
      <c r="N110" s="11">
        <f t="shared" si="326"/>
        <v>18719</v>
      </c>
      <c r="O110" s="12">
        <f t="shared" si="326"/>
        <v>1603.2</v>
      </c>
      <c r="P110" s="30">
        <f t="shared" si="1"/>
        <v>3939.62</v>
      </c>
      <c r="Q110" s="10">
        <v>256871</v>
      </c>
      <c r="R110" s="10">
        <v>2034.44</v>
      </c>
      <c r="S110" s="28">
        <f t="shared" ref="S110:T110" si="327">Q110-L110</f>
        <v>-54860</v>
      </c>
      <c r="T110" s="30">
        <f t="shared" si="327"/>
        <v>-301.98</v>
      </c>
      <c r="U110" s="10">
        <v>19102</v>
      </c>
      <c r="V110" s="10">
        <v>1728.73</v>
      </c>
      <c r="W110" s="28">
        <f t="shared" ref="W110:X110" si="328">U110-N110</f>
        <v>383</v>
      </c>
      <c r="X110" s="30">
        <f t="shared" si="328"/>
        <v>125.52999999999997</v>
      </c>
      <c r="Y110" s="30">
        <f t="shared" si="4"/>
        <v>-176.45000000000005</v>
      </c>
      <c r="Z110" s="10"/>
    </row>
    <row r="111" spans="1:26" ht="20.25" customHeight="1">
      <c r="A111" s="5" t="s">
        <v>95</v>
      </c>
      <c r="B111" s="5" t="s">
        <v>32</v>
      </c>
      <c r="C111" s="8">
        <v>3809758</v>
      </c>
      <c r="D111" s="9">
        <v>13434.56</v>
      </c>
      <c r="E111" s="8">
        <v>193516</v>
      </c>
      <c r="F111" s="9">
        <v>8971.3799999999992</v>
      </c>
      <c r="G111" s="8">
        <v>3809758</v>
      </c>
      <c r="H111" s="9">
        <v>13434.56</v>
      </c>
      <c r="I111" s="8">
        <v>193516</v>
      </c>
      <c r="J111" s="9">
        <v>8971.3799999999992</v>
      </c>
      <c r="K111" s="10"/>
      <c r="L111" s="11">
        <f t="shared" ref="L111:O111" si="329">SUM(C111+G111)</f>
        <v>7619516</v>
      </c>
      <c r="M111" s="12">
        <f t="shared" si="329"/>
        <v>26869.119999999999</v>
      </c>
      <c r="N111" s="11">
        <f t="shared" si="329"/>
        <v>387032</v>
      </c>
      <c r="O111" s="12">
        <f t="shared" si="329"/>
        <v>17942.759999999998</v>
      </c>
      <c r="P111" s="30">
        <f t="shared" si="1"/>
        <v>44811.88</v>
      </c>
      <c r="Q111" s="10">
        <v>8454755</v>
      </c>
      <c r="R111" s="10">
        <v>29793.93</v>
      </c>
      <c r="S111" s="28">
        <f t="shared" ref="S111:T111" si="330">Q111-L111</f>
        <v>835239</v>
      </c>
      <c r="T111" s="30">
        <f t="shared" si="330"/>
        <v>2924.8100000000013</v>
      </c>
      <c r="U111" s="10">
        <v>562349</v>
      </c>
      <c r="V111" s="10">
        <v>26070.51</v>
      </c>
      <c r="W111" s="28">
        <f t="shared" ref="W111:X111" si="331">U111-N111</f>
        <v>175317</v>
      </c>
      <c r="X111" s="30">
        <f t="shared" si="331"/>
        <v>8127.75</v>
      </c>
      <c r="Y111" s="30">
        <f t="shared" si="4"/>
        <v>11052.560000000001</v>
      </c>
      <c r="Z111" s="10"/>
    </row>
    <row r="112" spans="1:26" ht="20.25" customHeight="1">
      <c r="A112" s="5" t="s">
        <v>96</v>
      </c>
      <c r="B112" s="5" t="s">
        <v>27</v>
      </c>
      <c r="C112" s="8">
        <v>1107151</v>
      </c>
      <c r="D112" s="9">
        <v>4347.6000000000004</v>
      </c>
      <c r="E112" s="8">
        <v>79222</v>
      </c>
      <c r="F112" s="9">
        <v>3552.34</v>
      </c>
      <c r="G112" s="8">
        <v>1107151</v>
      </c>
      <c r="H112" s="9">
        <v>4347.6000000000004</v>
      </c>
      <c r="I112" s="8">
        <v>79222</v>
      </c>
      <c r="J112" s="9">
        <v>3552.34</v>
      </c>
      <c r="K112" s="10"/>
      <c r="L112" s="11">
        <f t="shared" ref="L112:O112" si="332">SUM(C112+G112)</f>
        <v>2214302</v>
      </c>
      <c r="M112" s="12">
        <f t="shared" si="332"/>
        <v>8695.2000000000007</v>
      </c>
      <c r="N112" s="11">
        <f t="shared" si="332"/>
        <v>158444</v>
      </c>
      <c r="O112" s="12">
        <f t="shared" si="332"/>
        <v>7104.68</v>
      </c>
      <c r="P112" s="30">
        <f t="shared" si="1"/>
        <v>15799.880000000001</v>
      </c>
      <c r="Q112" s="10">
        <v>2556403</v>
      </c>
      <c r="R112" s="10">
        <v>9964.48</v>
      </c>
      <c r="S112" s="28">
        <f t="shared" ref="S112:T112" si="333">Q112-L112</f>
        <v>342101</v>
      </c>
      <c r="T112" s="30">
        <f t="shared" si="333"/>
        <v>1269.2799999999988</v>
      </c>
      <c r="U112" s="10">
        <v>178273</v>
      </c>
      <c r="V112" s="10">
        <v>7993.76</v>
      </c>
      <c r="W112" s="28">
        <f t="shared" ref="W112:X112" si="334">U112-N112</f>
        <v>19829</v>
      </c>
      <c r="X112" s="30">
        <f t="shared" si="334"/>
        <v>889.07999999999993</v>
      </c>
      <c r="Y112" s="30">
        <f t="shared" si="4"/>
        <v>2158.3599999999988</v>
      </c>
      <c r="Z112" s="10"/>
    </row>
    <row r="113" spans="1:26" ht="20.25" customHeight="1">
      <c r="A113" s="5" t="s">
        <v>96</v>
      </c>
      <c r="B113" s="5" t="s">
        <v>34</v>
      </c>
      <c r="C113" s="8">
        <v>24609</v>
      </c>
      <c r="D113" s="9">
        <v>173.98</v>
      </c>
      <c r="E113" s="8">
        <v>0</v>
      </c>
      <c r="F113" s="9">
        <v>0</v>
      </c>
      <c r="G113" s="8">
        <v>24609</v>
      </c>
      <c r="H113" s="9">
        <v>194.9</v>
      </c>
      <c r="I113" s="8">
        <v>0</v>
      </c>
      <c r="J113" s="9">
        <v>0</v>
      </c>
      <c r="K113" s="10"/>
      <c r="L113" s="11">
        <f t="shared" ref="L113:O113" si="335">SUM(C113+G113)</f>
        <v>49218</v>
      </c>
      <c r="M113" s="12">
        <f t="shared" si="335"/>
        <v>368.88</v>
      </c>
      <c r="N113" s="11">
        <f t="shared" si="335"/>
        <v>0</v>
      </c>
      <c r="O113" s="12">
        <f t="shared" si="335"/>
        <v>0</v>
      </c>
      <c r="P113" s="30">
        <f t="shared" si="1"/>
        <v>368.88</v>
      </c>
      <c r="Q113" s="10">
        <v>42982</v>
      </c>
      <c r="R113" s="10">
        <v>340.42</v>
      </c>
      <c r="S113" s="28">
        <f t="shared" ref="S113:T113" si="336">Q113-L113</f>
        <v>-6236</v>
      </c>
      <c r="T113" s="30">
        <f t="shared" si="336"/>
        <v>-28.45999999999998</v>
      </c>
      <c r="U113" s="10"/>
      <c r="V113" s="10"/>
      <c r="W113" s="28">
        <f t="shared" ref="W113:X113" si="337">U113-N113</f>
        <v>0</v>
      </c>
      <c r="X113" s="30">
        <f t="shared" si="337"/>
        <v>0</v>
      </c>
      <c r="Y113" s="30">
        <f t="shared" si="4"/>
        <v>-28.45999999999998</v>
      </c>
      <c r="Z113" s="10"/>
    </row>
    <row r="114" spans="1:26" ht="20.25" customHeight="1">
      <c r="A114" s="5" t="s">
        <v>96</v>
      </c>
      <c r="B114" s="5" t="s">
        <v>32</v>
      </c>
      <c r="C114" s="8">
        <v>1082542</v>
      </c>
      <c r="D114" s="9">
        <v>4130.0600000000004</v>
      </c>
      <c r="E114" s="8">
        <v>79222</v>
      </c>
      <c r="F114" s="9">
        <v>3200.59</v>
      </c>
      <c r="G114" s="8">
        <v>1082542</v>
      </c>
      <c r="H114" s="9">
        <v>4130.0600000000004</v>
      </c>
      <c r="I114" s="8">
        <v>79222</v>
      </c>
      <c r="J114" s="9">
        <v>3200.59</v>
      </c>
      <c r="K114" s="10"/>
      <c r="L114" s="11">
        <f t="shared" ref="L114:O114" si="338">SUM(C114+G114)</f>
        <v>2165084</v>
      </c>
      <c r="M114" s="12">
        <f t="shared" si="338"/>
        <v>8260.1200000000008</v>
      </c>
      <c r="N114" s="11">
        <f t="shared" si="338"/>
        <v>158444</v>
      </c>
      <c r="O114" s="12">
        <f t="shared" si="338"/>
        <v>6401.18</v>
      </c>
      <c r="P114" s="30">
        <f t="shared" si="1"/>
        <v>14661.300000000001</v>
      </c>
      <c r="Q114" s="10">
        <v>2513421</v>
      </c>
      <c r="R114" s="10">
        <v>9584.5300000000007</v>
      </c>
      <c r="S114" s="28">
        <f t="shared" ref="S114:T114" si="339">Q114-L114</f>
        <v>348337</v>
      </c>
      <c r="T114" s="30">
        <f t="shared" si="339"/>
        <v>1324.4099999999999</v>
      </c>
      <c r="U114" s="10">
        <v>178273</v>
      </c>
      <c r="V114" s="10">
        <v>7202.22</v>
      </c>
      <c r="W114" s="28">
        <f t="shared" ref="W114:X114" si="340">U114-N114</f>
        <v>19829</v>
      </c>
      <c r="X114" s="30">
        <f t="shared" si="340"/>
        <v>801.04</v>
      </c>
      <c r="Y114" s="30">
        <f t="shared" si="4"/>
        <v>2125.4499999999998</v>
      </c>
      <c r="Z114" s="10"/>
    </row>
    <row r="115" spans="1:26" ht="20.25" customHeight="1">
      <c r="A115" s="5" t="s">
        <v>97</v>
      </c>
      <c r="B115" s="5" t="s">
        <v>27</v>
      </c>
      <c r="C115" s="8">
        <v>0</v>
      </c>
      <c r="D115" s="9">
        <v>0</v>
      </c>
      <c r="E115" s="8">
        <v>0</v>
      </c>
      <c r="F115" s="9">
        <v>0</v>
      </c>
      <c r="G115" s="8">
        <v>3920443</v>
      </c>
      <c r="H115" s="9">
        <v>25045.74</v>
      </c>
      <c r="I115" s="8">
        <v>256535</v>
      </c>
      <c r="J115" s="9">
        <v>14845.11</v>
      </c>
      <c r="K115" s="10"/>
      <c r="L115" s="11">
        <f t="shared" ref="L115:O115" si="341">SUM(C115+G115)</f>
        <v>3920443</v>
      </c>
      <c r="M115" s="12">
        <f t="shared" si="341"/>
        <v>25045.74</v>
      </c>
      <c r="N115" s="11">
        <f t="shared" si="341"/>
        <v>256535</v>
      </c>
      <c r="O115" s="12">
        <f t="shared" si="341"/>
        <v>14845.11</v>
      </c>
      <c r="P115" s="30">
        <f t="shared" si="1"/>
        <v>39890.850000000006</v>
      </c>
      <c r="Q115" s="10">
        <v>4290944</v>
      </c>
      <c r="R115" s="10">
        <v>25606.26</v>
      </c>
      <c r="S115" s="28">
        <f t="shared" ref="S115:T115" si="342">Q115-L115</f>
        <v>370501</v>
      </c>
      <c r="T115" s="30">
        <f t="shared" si="342"/>
        <v>560.5199999999968</v>
      </c>
      <c r="U115" s="10">
        <v>471856</v>
      </c>
      <c r="V115" s="10">
        <v>27342.799999999999</v>
      </c>
      <c r="W115" s="28">
        <f t="shared" ref="W115:X115" si="343">U115-N115</f>
        <v>215321</v>
      </c>
      <c r="X115" s="30">
        <f t="shared" si="343"/>
        <v>12497.689999999999</v>
      </c>
      <c r="Y115" s="30">
        <f t="shared" si="4"/>
        <v>13058.209999999995</v>
      </c>
      <c r="Z115" s="10"/>
    </row>
    <row r="116" spans="1:26" ht="20.25" customHeight="1">
      <c r="A116" s="5" t="s">
        <v>97</v>
      </c>
      <c r="B116" s="5" t="s">
        <v>34</v>
      </c>
      <c r="C116" s="8">
        <v>0</v>
      </c>
      <c r="D116" s="9">
        <v>0</v>
      </c>
      <c r="E116" s="8">
        <v>0</v>
      </c>
      <c r="F116" s="9">
        <v>0</v>
      </c>
      <c r="G116" s="8">
        <v>563673</v>
      </c>
      <c r="H116" s="9">
        <v>10062.35</v>
      </c>
      <c r="I116" s="8">
        <v>31057</v>
      </c>
      <c r="J116" s="9">
        <v>3736.24</v>
      </c>
      <c r="K116" s="10"/>
      <c r="L116" s="11">
        <f t="shared" ref="L116:O116" si="344">SUM(C116+G116)</f>
        <v>563673</v>
      </c>
      <c r="M116" s="12">
        <f t="shared" si="344"/>
        <v>10062.35</v>
      </c>
      <c r="N116" s="11">
        <f t="shared" si="344"/>
        <v>31057</v>
      </c>
      <c r="O116" s="12">
        <f t="shared" si="344"/>
        <v>3736.24</v>
      </c>
      <c r="P116" s="30">
        <f t="shared" si="1"/>
        <v>13798.59</v>
      </c>
      <c r="Q116" s="10">
        <v>586914</v>
      </c>
      <c r="R116" s="10">
        <v>9685.84</v>
      </c>
      <c r="S116" s="28">
        <f t="shared" ref="S116:T116" si="345">Q116-L116</f>
        <v>23241</v>
      </c>
      <c r="T116" s="30">
        <f t="shared" si="345"/>
        <v>-376.51000000000022</v>
      </c>
      <c r="U116" s="10">
        <v>56545</v>
      </c>
      <c r="V116" s="10">
        <v>7001.76</v>
      </c>
      <c r="W116" s="28">
        <f t="shared" ref="W116:X116" si="346">U116-N116</f>
        <v>25488</v>
      </c>
      <c r="X116" s="30">
        <f t="shared" si="346"/>
        <v>3265.5200000000004</v>
      </c>
      <c r="Y116" s="30">
        <f t="shared" si="4"/>
        <v>2889.01</v>
      </c>
      <c r="Z116" s="10"/>
    </row>
    <row r="117" spans="1:26" ht="20.25" customHeight="1">
      <c r="A117" s="5" t="s">
        <v>97</v>
      </c>
      <c r="B117" s="5" t="s">
        <v>32</v>
      </c>
      <c r="C117" s="8">
        <v>0</v>
      </c>
      <c r="D117" s="9">
        <v>0</v>
      </c>
      <c r="E117" s="8">
        <v>0</v>
      </c>
      <c r="F117" s="9">
        <v>0</v>
      </c>
      <c r="G117" s="8">
        <v>3335506</v>
      </c>
      <c r="H117" s="9">
        <v>11770.83</v>
      </c>
      <c r="I117" s="8">
        <v>225477</v>
      </c>
      <c r="J117" s="9">
        <v>9166.5</v>
      </c>
      <c r="K117" s="10"/>
      <c r="L117" s="11">
        <f t="shared" ref="L117:O117" si="347">SUM(C117+G117)</f>
        <v>3335506</v>
      </c>
      <c r="M117" s="12">
        <f t="shared" si="347"/>
        <v>11770.83</v>
      </c>
      <c r="N117" s="11">
        <f t="shared" si="347"/>
        <v>225477</v>
      </c>
      <c r="O117" s="12">
        <f t="shared" si="347"/>
        <v>9166.5</v>
      </c>
      <c r="P117" s="30">
        <f t="shared" si="1"/>
        <v>20937.330000000002</v>
      </c>
      <c r="Q117" s="10">
        <v>3688973</v>
      </c>
      <c r="R117" s="10">
        <v>13005.89</v>
      </c>
      <c r="S117" s="28">
        <f t="shared" ref="S117:T117" si="348">Q117-L117</f>
        <v>353467</v>
      </c>
      <c r="T117" s="30">
        <f t="shared" si="348"/>
        <v>1235.0599999999995</v>
      </c>
      <c r="U117" s="10">
        <v>415311</v>
      </c>
      <c r="V117" s="10">
        <v>16748.29</v>
      </c>
      <c r="W117" s="28">
        <f t="shared" ref="W117:X117" si="349">U117-N117</f>
        <v>189834</v>
      </c>
      <c r="X117" s="30">
        <f t="shared" si="349"/>
        <v>7581.7900000000009</v>
      </c>
      <c r="Y117" s="30">
        <f t="shared" si="4"/>
        <v>8816.85</v>
      </c>
      <c r="Z117" s="10"/>
    </row>
    <row r="118" spans="1:26" ht="20.25" customHeight="1">
      <c r="A118" s="5" t="s">
        <v>98</v>
      </c>
      <c r="B118" s="5" t="s">
        <v>27</v>
      </c>
      <c r="C118" s="8">
        <v>624015</v>
      </c>
      <c r="D118" s="9">
        <v>2825.75</v>
      </c>
      <c r="E118" s="28">
        <v>35831</v>
      </c>
      <c r="F118" s="9">
        <v>1639.19</v>
      </c>
      <c r="G118" s="28">
        <v>624015</v>
      </c>
      <c r="H118" s="9">
        <v>2825.75</v>
      </c>
      <c r="I118" s="28">
        <v>35831</v>
      </c>
      <c r="J118" s="9">
        <v>1639.19</v>
      </c>
      <c r="K118" s="10"/>
      <c r="L118" s="11">
        <f t="shared" ref="L118:O118" si="350">SUM(C118+G118)</f>
        <v>1248030</v>
      </c>
      <c r="M118" s="12">
        <f t="shared" si="350"/>
        <v>5651.5</v>
      </c>
      <c r="N118" s="11">
        <f t="shared" si="350"/>
        <v>71662</v>
      </c>
      <c r="O118" s="12">
        <f t="shared" si="350"/>
        <v>3278.38</v>
      </c>
      <c r="P118" s="30">
        <f t="shared" si="1"/>
        <v>8929.880000000001</v>
      </c>
      <c r="Q118" s="10">
        <v>1335911</v>
      </c>
      <c r="R118" s="10">
        <v>5655.88</v>
      </c>
      <c r="S118" s="28">
        <f t="shared" ref="S118:T118" si="351">Q118-L118</f>
        <v>87881</v>
      </c>
      <c r="T118" s="30">
        <f t="shared" si="351"/>
        <v>4.3800000000001091</v>
      </c>
      <c r="U118" s="10">
        <v>91423</v>
      </c>
      <c r="V118" s="10">
        <v>4136.54</v>
      </c>
      <c r="W118" s="28">
        <f t="shared" ref="W118:X118" si="352">U118-N118</f>
        <v>19761</v>
      </c>
      <c r="X118" s="30">
        <f t="shared" si="352"/>
        <v>858.15999999999985</v>
      </c>
      <c r="Y118" s="30">
        <f t="shared" si="4"/>
        <v>862.54</v>
      </c>
      <c r="Z118" s="10"/>
    </row>
    <row r="119" spans="1:26" ht="20.25" customHeight="1">
      <c r="A119" s="10" t="s">
        <v>98</v>
      </c>
      <c r="B119" s="10" t="s">
        <v>32</v>
      </c>
      <c r="C119" s="28">
        <v>624015</v>
      </c>
      <c r="D119" s="30">
        <v>2646.07</v>
      </c>
      <c r="E119" s="8">
        <v>35831</v>
      </c>
      <c r="F119" s="30">
        <v>1469.55</v>
      </c>
      <c r="G119" s="8">
        <v>624015</v>
      </c>
      <c r="H119" s="30">
        <v>2646.07</v>
      </c>
      <c r="I119" s="8">
        <v>35831</v>
      </c>
      <c r="J119" s="30">
        <v>1469.55</v>
      </c>
      <c r="K119" s="10"/>
      <c r="L119" s="11">
        <f t="shared" ref="L119:O119" si="353">SUM(C119+G119)</f>
        <v>1248030</v>
      </c>
      <c r="M119" s="12">
        <f t="shared" si="353"/>
        <v>5292.14</v>
      </c>
      <c r="N119" s="11">
        <f t="shared" si="353"/>
        <v>71662</v>
      </c>
      <c r="O119" s="12">
        <f t="shared" si="353"/>
        <v>2939.1</v>
      </c>
      <c r="P119" s="30">
        <f t="shared" si="1"/>
        <v>8231.24</v>
      </c>
      <c r="Q119" s="10">
        <v>1335911</v>
      </c>
      <c r="R119" s="10">
        <v>5381.42</v>
      </c>
      <c r="S119" s="28">
        <f t="shared" ref="S119:T119" si="354">Q119-L119</f>
        <v>87881</v>
      </c>
      <c r="T119" s="30">
        <f t="shared" si="354"/>
        <v>89.279999999999745</v>
      </c>
      <c r="U119" s="10">
        <v>91423</v>
      </c>
      <c r="V119" s="10">
        <v>3715.09</v>
      </c>
      <c r="W119" s="28">
        <f t="shared" ref="W119:X119" si="355">U119-N119</f>
        <v>19761</v>
      </c>
      <c r="X119" s="30">
        <f t="shared" si="355"/>
        <v>775.99000000000024</v>
      </c>
      <c r="Y119" s="30">
        <f t="shared" si="4"/>
        <v>865.27</v>
      </c>
      <c r="Z119" s="10"/>
    </row>
    <row r="120" spans="1:26" ht="20.25" customHeight="1">
      <c r="A120" s="5" t="s">
        <v>100</v>
      </c>
      <c r="B120" s="5" t="s">
        <v>27</v>
      </c>
      <c r="C120" s="8">
        <v>970804</v>
      </c>
      <c r="D120" s="9">
        <v>4348.9399999999996</v>
      </c>
      <c r="E120" s="8">
        <v>55093</v>
      </c>
      <c r="F120" s="9">
        <v>3134.67</v>
      </c>
      <c r="G120" s="8">
        <v>970804</v>
      </c>
      <c r="H120" s="9">
        <v>4348.9399999999996</v>
      </c>
      <c r="I120" s="8">
        <v>55093</v>
      </c>
      <c r="J120" s="9">
        <v>3134.67</v>
      </c>
      <c r="K120" s="10"/>
      <c r="L120" s="11">
        <f t="shared" ref="L120:O120" si="356">SUM(C120+G120)</f>
        <v>1941608</v>
      </c>
      <c r="M120" s="12">
        <f t="shared" si="356"/>
        <v>8697.8799999999992</v>
      </c>
      <c r="N120" s="11">
        <f t="shared" si="356"/>
        <v>110186</v>
      </c>
      <c r="O120" s="12">
        <f t="shared" si="356"/>
        <v>6269.34</v>
      </c>
      <c r="P120" s="30">
        <f t="shared" si="1"/>
        <v>14967.22</v>
      </c>
      <c r="Q120" s="10">
        <v>1552799</v>
      </c>
      <c r="R120" s="10">
        <v>7001.19</v>
      </c>
      <c r="S120" s="28">
        <f t="shared" ref="S120:T120" si="357">Q120-L120</f>
        <v>-388809</v>
      </c>
      <c r="T120" s="30">
        <f t="shared" si="357"/>
        <v>-1696.6899999999996</v>
      </c>
      <c r="U120" s="10">
        <v>67034</v>
      </c>
      <c r="V120" s="10">
        <v>3696.74</v>
      </c>
      <c r="W120" s="28">
        <f t="shared" ref="W120:X120" si="358">U120-N120</f>
        <v>-43152</v>
      </c>
      <c r="X120" s="30">
        <f t="shared" si="358"/>
        <v>-2572.6000000000004</v>
      </c>
      <c r="Y120" s="30">
        <f t="shared" si="4"/>
        <v>-4269.29</v>
      </c>
      <c r="Z120" s="10"/>
    </row>
    <row r="121" spans="1:26" ht="20.25" customHeight="1">
      <c r="A121" s="5" t="s">
        <v>100</v>
      </c>
      <c r="B121" s="5" t="s">
        <v>34</v>
      </c>
      <c r="C121" s="8">
        <v>128224</v>
      </c>
      <c r="D121" s="9">
        <v>777.04</v>
      </c>
      <c r="E121" s="8">
        <v>13087</v>
      </c>
      <c r="F121" s="9">
        <v>925.29</v>
      </c>
      <c r="G121" s="8">
        <v>128224</v>
      </c>
      <c r="H121" s="9">
        <v>870.64</v>
      </c>
      <c r="I121" s="8">
        <v>13087</v>
      </c>
      <c r="J121" s="9">
        <v>1036.27</v>
      </c>
      <c r="K121" s="10"/>
      <c r="L121" s="11">
        <f t="shared" ref="L121:O121" si="359">SUM(C121+G121)</f>
        <v>256448</v>
      </c>
      <c r="M121" s="12">
        <f t="shared" si="359"/>
        <v>1647.6799999999998</v>
      </c>
      <c r="N121" s="11">
        <f t="shared" si="359"/>
        <v>26174</v>
      </c>
      <c r="O121" s="12">
        <f t="shared" si="359"/>
        <v>1961.56</v>
      </c>
      <c r="P121" s="30">
        <f t="shared" si="1"/>
        <v>3609.24</v>
      </c>
      <c r="Q121" s="10">
        <v>197926</v>
      </c>
      <c r="R121" s="10">
        <v>1343.94</v>
      </c>
      <c r="S121" s="28">
        <f t="shared" ref="S121:T121" si="360">Q121-L121</f>
        <v>-58522</v>
      </c>
      <c r="T121" s="30">
        <f t="shared" si="360"/>
        <v>-303.73999999999978</v>
      </c>
      <c r="U121" s="10">
        <v>13081</v>
      </c>
      <c r="V121" s="10">
        <v>1035.76</v>
      </c>
      <c r="W121" s="28">
        <f t="shared" ref="W121:X121" si="361">U121-N121</f>
        <v>-13093</v>
      </c>
      <c r="X121" s="30">
        <f t="shared" si="361"/>
        <v>-925.8</v>
      </c>
      <c r="Y121" s="30">
        <f t="shared" si="4"/>
        <v>-1229.5399999999997</v>
      </c>
      <c r="Z121" s="10"/>
    </row>
    <row r="122" spans="1:26" ht="20.25" customHeight="1">
      <c r="A122" s="5" t="s">
        <v>100</v>
      </c>
      <c r="B122" s="5" t="s">
        <v>30</v>
      </c>
      <c r="C122" s="8">
        <v>842581</v>
      </c>
      <c r="D122" s="9">
        <v>3377</v>
      </c>
      <c r="E122" s="8">
        <v>42006</v>
      </c>
      <c r="F122" s="9">
        <v>1781.83</v>
      </c>
      <c r="G122" s="8">
        <v>842581</v>
      </c>
      <c r="H122" s="9">
        <v>3377</v>
      </c>
      <c r="I122" s="8">
        <v>42006</v>
      </c>
      <c r="J122" s="9">
        <v>1781.83</v>
      </c>
      <c r="K122" s="10"/>
      <c r="L122" s="11">
        <f t="shared" ref="L122:O122" si="362">SUM(C122+G122)</f>
        <v>1685162</v>
      </c>
      <c r="M122" s="12">
        <f t="shared" si="362"/>
        <v>6754</v>
      </c>
      <c r="N122" s="11">
        <f t="shared" si="362"/>
        <v>84012</v>
      </c>
      <c r="O122" s="12">
        <f t="shared" si="362"/>
        <v>3563.66</v>
      </c>
      <c r="P122" s="30">
        <f t="shared" si="1"/>
        <v>10317.66</v>
      </c>
      <c r="Q122" s="10">
        <v>1354873</v>
      </c>
      <c r="R122" s="10">
        <v>5500.91</v>
      </c>
      <c r="S122" s="28">
        <f t="shared" ref="S122:T122" si="363">Q122-L122</f>
        <v>-330289</v>
      </c>
      <c r="T122" s="30">
        <f t="shared" si="363"/>
        <v>-1253.0900000000001</v>
      </c>
      <c r="U122" s="10">
        <v>53953</v>
      </c>
      <c r="V122" s="10">
        <v>2288.6799999999998</v>
      </c>
      <c r="W122" s="28">
        <f t="shared" ref="W122:X122" si="364">U122-N122</f>
        <v>-30059</v>
      </c>
      <c r="X122" s="30">
        <f t="shared" si="364"/>
        <v>-1274.98</v>
      </c>
      <c r="Y122" s="30">
        <f t="shared" si="4"/>
        <v>-2528.0700000000002</v>
      </c>
      <c r="Z122" s="10"/>
    </row>
    <row r="123" spans="1:26" ht="20.25" customHeight="1">
      <c r="A123" s="5" t="s">
        <v>101</v>
      </c>
      <c r="B123" s="5" t="s">
        <v>27</v>
      </c>
      <c r="C123" s="8">
        <v>947905</v>
      </c>
      <c r="D123" s="9">
        <v>3734.75</v>
      </c>
      <c r="E123" s="8">
        <v>129575</v>
      </c>
      <c r="F123" s="9">
        <v>5781.64</v>
      </c>
      <c r="G123" s="8">
        <v>947905</v>
      </c>
      <c r="H123" s="9">
        <v>3734.75</v>
      </c>
      <c r="I123" s="8">
        <v>129575</v>
      </c>
      <c r="J123" s="9">
        <v>5781.64</v>
      </c>
      <c r="K123" s="10"/>
      <c r="L123" s="11">
        <f t="shared" ref="L123:O123" si="365">SUM(C123+G123)</f>
        <v>1895810</v>
      </c>
      <c r="M123" s="12">
        <f t="shared" si="365"/>
        <v>7469.5</v>
      </c>
      <c r="N123" s="11">
        <f t="shared" si="365"/>
        <v>259150</v>
      </c>
      <c r="O123" s="12">
        <f t="shared" si="365"/>
        <v>11563.28</v>
      </c>
      <c r="P123" s="30">
        <f t="shared" si="1"/>
        <v>19032.78</v>
      </c>
      <c r="Q123" s="10">
        <v>1868547</v>
      </c>
      <c r="R123" s="10">
        <v>7362.07</v>
      </c>
      <c r="S123" s="28">
        <f t="shared" ref="S123:T123" si="366">Q123-L123</f>
        <v>-27263</v>
      </c>
      <c r="T123" s="30">
        <f t="shared" si="366"/>
        <v>-107.43000000000029</v>
      </c>
      <c r="U123" s="10">
        <v>25160</v>
      </c>
      <c r="V123" s="10">
        <v>11429.85</v>
      </c>
      <c r="W123" s="28">
        <f t="shared" ref="W123:X123" si="367">U123-N123</f>
        <v>-233990</v>
      </c>
      <c r="X123" s="30">
        <f t="shared" si="367"/>
        <v>-133.43000000000029</v>
      </c>
      <c r="Y123" s="30">
        <f t="shared" si="4"/>
        <v>-240.86000000000058</v>
      </c>
      <c r="Z123" s="10"/>
    </row>
    <row r="124" spans="1:26" ht="20.25" customHeight="1">
      <c r="A124" s="5" t="s">
        <v>101</v>
      </c>
      <c r="B124" s="5" t="s">
        <v>42</v>
      </c>
      <c r="C124" s="8">
        <v>947905</v>
      </c>
      <c r="D124" s="9">
        <v>3696.83</v>
      </c>
      <c r="E124" s="8">
        <v>129575</v>
      </c>
      <c r="F124" s="9">
        <v>5157.09</v>
      </c>
      <c r="G124" s="8">
        <v>947905</v>
      </c>
      <c r="H124" s="9">
        <v>3696.83</v>
      </c>
      <c r="I124" s="8">
        <v>129575</v>
      </c>
      <c r="J124" s="9">
        <v>5157.09</v>
      </c>
      <c r="K124" s="10"/>
      <c r="L124" s="11">
        <f t="shared" ref="L124:O124" si="368">SUM(C124+G124)</f>
        <v>1895810</v>
      </c>
      <c r="M124" s="12">
        <f t="shared" si="368"/>
        <v>7393.66</v>
      </c>
      <c r="N124" s="11">
        <f t="shared" si="368"/>
        <v>259150</v>
      </c>
      <c r="O124" s="12">
        <f t="shared" si="368"/>
        <v>10314.18</v>
      </c>
      <c r="P124" s="30">
        <f t="shared" si="1"/>
        <v>17707.84</v>
      </c>
      <c r="Q124" s="10">
        <v>1868547</v>
      </c>
      <c r="R124" s="10">
        <v>7287.34</v>
      </c>
      <c r="S124" s="28">
        <f t="shared" ref="S124:T124" si="369">Q124-L124</f>
        <v>-27263</v>
      </c>
      <c r="T124" s="30">
        <f t="shared" si="369"/>
        <v>-106.31999999999971</v>
      </c>
      <c r="U124" s="10">
        <v>256160</v>
      </c>
      <c r="V124" s="10">
        <v>10195.17</v>
      </c>
      <c r="W124" s="28">
        <f t="shared" ref="W124:X124" si="370">U124-N124</f>
        <v>-2990</v>
      </c>
      <c r="X124" s="30">
        <f t="shared" si="370"/>
        <v>-119.01000000000022</v>
      </c>
      <c r="Y124" s="30">
        <f t="shared" si="4"/>
        <v>-225.32999999999993</v>
      </c>
      <c r="Z124" s="10"/>
    </row>
    <row r="125" spans="1:26" ht="20.25" customHeight="1">
      <c r="A125" s="5" t="s">
        <v>155</v>
      </c>
      <c r="B125" s="5" t="s">
        <v>27</v>
      </c>
      <c r="C125" s="8">
        <v>1725914</v>
      </c>
      <c r="D125" s="9">
        <v>5741.11</v>
      </c>
      <c r="E125" s="8">
        <v>131037</v>
      </c>
      <c r="F125" s="9">
        <v>5985.22</v>
      </c>
      <c r="G125" s="8">
        <v>1725914</v>
      </c>
      <c r="H125" s="9">
        <v>5741.11</v>
      </c>
      <c r="I125" s="8">
        <v>131037</v>
      </c>
      <c r="J125" s="9">
        <v>5985.22</v>
      </c>
      <c r="K125" s="10"/>
      <c r="L125" s="11">
        <f t="shared" ref="L125:O125" si="371">SUM(C125+G125)</f>
        <v>3451828</v>
      </c>
      <c r="M125" s="12">
        <f t="shared" si="371"/>
        <v>11482.22</v>
      </c>
      <c r="N125" s="11">
        <f t="shared" si="371"/>
        <v>262074</v>
      </c>
      <c r="O125" s="12">
        <f t="shared" si="371"/>
        <v>11970.44</v>
      </c>
      <c r="P125" s="30">
        <f t="shared" si="1"/>
        <v>23452.66</v>
      </c>
      <c r="Q125" s="10">
        <v>3160364</v>
      </c>
      <c r="R125" s="10">
        <v>10399.24</v>
      </c>
      <c r="S125" s="28">
        <f t="shared" ref="S125:T125" si="372">Q125-L125</f>
        <v>-291464</v>
      </c>
      <c r="T125" s="30">
        <f t="shared" si="372"/>
        <v>-1082.9799999999996</v>
      </c>
      <c r="U125" s="10">
        <v>161498</v>
      </c>
      <c r="V125" s="10">
        <v>7415.58</v>
      </c>
      <c r="W125" s="28">
        <f t="shared" ref="W125:X125" si="373">U125-N125</f>
        <v>-100576</v>
      </c>
      <c r="X125" s="30">
        <f t="shared" si="373"/>
        <v>-4554.8600000000006</v>
      </c>
      <c r="Y125" s="30">
        <f t="shared" si="4"/>
        <v>-5637.84</v>
      </c>
      <c r="Z125" s="10"/>
    </row>
    <row r="126" spans="1:26" ht="20.25" customHeight="1">
      <c r="A126" s="5" t="s">
        <v>155</v>
      </c>
      <c r="B126" s="5" t="s">
        <v>32</v>
      </c>
      <c r="C126" s="8">
        <v>1725914</v>
      </c>
      <c r="D126" s="9">
        <v>5730.86</v>
      </c>
      <c r="E126" s="8">
        <v>131037</v>
      </c>
      <c r="F126" s="9">
        <v>5323.02</v>
      </c>
      <c r="G126" s="8">
        <v>1725914</v>
      </c>
      <c r="H126" s="9">
        <v>5730.86</v>
      </c>
      <c r="I126" s="8">
        <v>131037</v>
      </c>
      <c r="J126" s="9">
        <v>5323.02</v>
      </c>
      <c r="K126" s="10"/>
      <c r="L126" s="11">
        <f t="shared" ref="L126:O126" si="374">SUM(C126+G126)</f>
        <v>3451828</v>
      </c>
      <c r="M126" s="12">
        <f t="shared" si="374"/>
        <v>11461.72</v>
      </c>
      <c r="N126" s="11">
        <f t="shared" si="374"/>
        <v>262074</v>
      </c>
      <c r="O126" s="12">
        <f t="shared" si="374"/>
        <v>10646.04</v>
      </c>
      <c r="P126" s="30">
        <f t="shared" si="1"/>
        <v>22107.760000000002</v>
      </c>
      <c r="Q126" s="10">
        <v>3160364</v>
      </c>
      <c r="R126" s="10">
        <v>10360.51</v>
      </c>
      <c r="S126" s="28">
        <f t="shared" ref="S126:T126" si="375">Q126-L126</f>
        <v>-291464</v>
      </c>
      <c r="T126" s="30">
        <f t="shared" si="375"/>
        <v>-1101.2099999999991</v>
      </c>
      <c r="U126" s="10">
        <v>161498</v>
      </c>
      <c r="V126" s="10">
        <v>6579.47</v>
      </c>
      <c r="W126" s="28">
        <f t="shared" ref="W126:X126" si="376">U126-N126</f>
        <v>-100576</v>
      </c>
      <c r="X126" s="30">
        <f t="shared" si="376"/>
        <v>-4066.5700000000006</v>
      </c>
      <c r="Y126" s="30">
        <f t="shared" si="4"/>
        <v>-5167.78</v>
      </c>
      <c r="Z126" s="10"/>
    </row>
    <row r="127" spans="1:26" ht="20.25" customHeight="1">
      <c r="A127" s="5" t="s">
        <v>190</v>
      </c>
      <c r="B127" s="5" t="s">
        <v>27</v>
      </c>
      <c r="C127" s="8">
        <v>2927665</v>
      </c>
      <c r="D127" s="9">
        <v>11821.17</v>
      </c>
      <c r="E127" s="8">
        <v>119496</v>
      </c>
      <c r="F127" s="9">
        <v>6294.83</v>
      </c>
      <c r="G127" s="8">
        <v>2927665</v>
      </c>
      <c r="H127" s="9">
        <v>11821.17</v>
      </c>
      <c r="I127" s="8">
        <v>119496</v>
      </c>
      <c r="J127" s="9">
        <v>6294.83</v>
      </c>
      <c r="K127" s="10"/>
      <c r="L127" s="11">
        <f t="shared" ref="L127:O127" si="377">SUM(C127+G127)</f>
        <v>5855330</v>
      </c>
      <c r="M127" s="12">
        <f t="shared" si="377"/>
        <v>23642.34</v>
      </c>
      <c r="N127" s="11">
        <f t="shared" si="377"/>
        <v>238992</v>
      </c>
      <c r="O127" s="12">
        <f t="shared" si="377"/>
        <v>12589.66</v>
      </c>
      <c r="P127" s="30">
        <f t="shared" si="1"/>
        <v>36232</v>
      </c>
      <c r="Q127" s="10">
        <v>5398656</v>
      </c>
      <c r="R127" s="10">
        <v>21721.64</v>
      </c>
      <c r="S127" s="28">
        <f t="shared" ref="S127:T127" si="378">Q127-L127</f>
        <v>-456674</v>
      </c>
      <c r="T127" s="30">
        <f t="shared" si="378"/>
        <v>-1920.7000000000007</v>
      </c>
      <c r="U127" s="10">
        <v>225128</v>
      </c>
      <c r="V127" s="10">
        <v>11930.42</v>
      </c>
      <c r="W127" s="28">
        <f t="shared" ref="W127:X127" si="379">U127-N127</f>
        <v>-13864</v>
      </c>
      <c r="X127" s="30">
        <f t="shared" si="379"/>
        <v>-659.23999999999978</v>
      </c>
      <c r="Y127" s="30">
        <f t="shared" si="4"/>
        <v>-2579.9400000000005</v>
      </c>
      <c r="Z127" s="10"/>
    </row>
    <row r="128" spans="1:26" ht="20.25" customHeight="1">
      <c r="A128" s="5" t="s">
        <v>190</v>
      </c>
      <c r="B128" s="5" t="s">
        <v>35</v>
      </c>
      <c r="C128" s="8">
        <v>2927665</v>
      </c>
      <c r="D128" s="9">
        <v>11593.24</v>
      </c>
      <c r="E128" s="8">
        <v>119496</v>
      </c>
      <c r="F128" s="9">
        <v>5497.37</v>
      </c>
      <c r="G128" s="8">
        <v>2927665</v>
      </c>
      <c r="H128" s="9">
        <v>11593.24</v>
      </c>
      <c r="I128" s="8">
        <v>119496</v>
      </c>
      <c r="J128" s="9">
        <v>5497.37</v>
      </c>
      <c r="K128" s="10"/>
      <c r="L128" s="11">
        <f t="shared" ref="L128:O128" si="380">SUM(C128+G128)</f>
        <v>5855330</v>
      </c>
      <c r="M128" s="12">
        <f t="shared" si="380"/>
        <v>23186.48</v>
      </c>
      <c r="N128" s="11">
        <f t="shared" si="380"/>
        <v>238992</v>
      </c>
      <c r="O128" s="12">
        <f t="shared" si="380"/>
        <v>10994.74</v>
      </c>
      <c r="P128" s="30">
        <f t="shared" si="1"/>
        <v>34181.22</v>
      </c>
      <c r="Q128" s="10">
        <v>5398656</v>
      </c>
      <c r="R128" s="10">
        <v>21333.31</v>
      </c>
      <c r="S128" s="28">
        <f t="shared" ref="S128:T128" si="381">Q128-L128</f>
        <v>-456674</v>
      </c>
      <c r="T128" s="30">
        <f t="shared" si="381"/>
        <v>-1853.1699999999983</v>
      </c>
      <c r="U128" s="10">
        <v>225128</v>
      </c>
      <c r="V128" s="10">
        <v>10379.24</v>
      </c>
      <c r="W128" s="28">
        <f t="shared" ref="W128:X128" si="382">U128-N128</f>
        <v>-13864</v>
      </c>
      <c r="X128" s="30">
        <f t="shared" si="382"/>
        <v>-615.5</v>
      </c>
      <c r="Y128" s="30">
        <f t="shared" si="4"/>
        <v>-2468.6699999999983</v>
      </c>
      <c r="Z128" s="10"/>
    </row>
    <row r="129" spans="1:26" ht="20.25" customHeight="1">
      <c r="A129" s="5" t="s">
        <v>105</v>
      </c>
      <c r="B129" s="5" t="s">
        <v>27</v>
      </c>
      <c r="C129" s="8">
        <v>1462860</v>
      </c>
      <c r="D129" s="9">
        <v>5588.8</v>
      </c>
      <c r="E129" s="8">
        <v>9065</v>
      </c>
      <c r="F129" s="9">
        <v>417.51</v>
      </c>
      <c r="G129" s="8">
        <v>1462860</v>
      </c>
      <c r="H129" s="9">
        <v>5588.8</v>
      </c>
      <c r="I129" s="8">
        <v>9065</v>
      </c>
      <c r="J129" s="9">
        <v>417.51</v>
      </c>
      <c r="K129" s="10"/>
      <c r="L129" s="11">
        <f t="shared" ref="L129:O129" si="383">SUM(C129+G129)</f>
        <v>2925720</v>
      </c>
      <c r="M129" s="12">
        <f t="shared" si="383"/>
        <v>11177.6</v>
      </c>
      <c r="N129" s="11">
        <f t="shared" si="383"/>
        <v>18130</v>
      </c>
      <c r="O129" s="12">
        <f t="shared" si="383"/>
        <v>835.02</v>
      </c>
      <c r="P129" s="30">
        <f t="shared" si="1"/>
        <v>12012.62</v>
      </c>
      <c r="Q129" s="10">
        <v>2626760</v>
      </c>
      <c r="R129" s="10">
        <v>9873.49</v>
      </c>
      <c r="S129" s="28">
        <f t="shared" ref="S129:T129" si="384">Q129-L129</f>
        <v>-298960</v>
      </c>
      <c r="T129" s="30">
        <f t="shared" si="384"/>
        <v>-1304.1100000000006</v>
      </c>
      <c r="U129" s="10">
        <v>41196</v>
      </c>
      <c r="V129" s="10">
        <v>1865.49</v>
      </c>
      <c r="W129" s="28">
        <f t="shared" ref="W129:X129" si="385">U129-N129</f>
        <v>23066</v>
      </c>
      <c r="X129" s="30">
        <f t="shared" si="385"/>
        <v>1030.47</v>
      </c>
      <c r="Y129" s="30">
        <f t="shared" si="4"/>
        <v>-273.64000000000055</v>
      </c>
      <c r="Z129" s="10"/>
    </row>
    <row r="130" spans="1:26" ht="20.25" customHeight="1">
      <c r="A130" s="5" t="s">
        <v>105</v>
      </c>
      <c r="B130" s="5" t="s">
        <v>32</v>
      </c>
      <c r="C130" s="8">
        <v>1462860</v>
      </c>
      <c r="D130" s="9">
        <v>5390.8</v>
      </c>
      <c r="E130" s="8">
        <v>9065</v>
      </c>
      <c r="F130" s="9">
        <v>376.14</v>
      </c>
      <c r="G130" s="8">
        <v>1462860</v>
      </c>
      <c r="H130" s="9">
        <v>5390.8</v>
      </c>
      <c r="I130" s="8">
        <v>9065</v>
      </c>
      <c r="J130" s="9">
        <v>376.14</v>
      </c>
      <c r="K130" s="10"/>
      <c r="L130" s="11">
        <f t="shared" ref="L130:O130" si="386">SUM(C130+G130)</f>
        <v>2925720</v>
      </c>
      <c r="M130" s="12">
        <f t="shared" si="386"/>
        <v>10781.6</v>
      </c>
      <c r="N130" s="11">
        <f t="shared" si="386"/>
        <v>18130</v>
      </c>
      <c r="O130" s="12">
        <f t="shared" si="386"/>
        <v>752.28</v>
      </c>
      <c r="P130" s="30">
        <f t="shared" si="1"/>
        <v>11533.880000000001</v>
      </c>
      <c r="Q130" s="10">
        <v>2626760</v>
      </c>
      <c r="R130" s="10">
        <v>9592.5</v>
      </c>
      <c r="S130" s="28">
        <f t="shared" ref="S130:T130" si="387">Q130-L130</f>
        <v>-298960</v>
      </c>
      <c r="T130" s="30">
        <f t="shared" si="387"/>
        <v>-1189.1000000000004</v>
      </c>
      <c r="U130" s="10">
        <v>41196</v>
      </c>
      <c r="V130" s="10">
        <v>1680.63</v>
      </c>
      <c r="W130" s="28">
        <f t="shared" ref="W130:X130" si="388">U130-N130</f>
        <v>23066</v>
      </c>
      <c r="X130" s="30">
        <f t="shared" si="388"/>
        <v>928.35000000000014</v>
      </c>
      <c r="Y130" s="30">
        <f t="shared" si="4"/>
        <v>-260.75000000000023</v>
      </c>
      <c r="Z130" s="10"/>
    </row>
    <row r="131" spans="1:26" ht="20.25" customHeight="1">
      <c r="A131" s="5" t="s">
        <v>211</v>
      </c>
      <c r="B131" s="5" t="s">
        <v>27</v>
      </c>
      <c r="C131" s="8">
        <v>1276863</v>
      </c>
      <c r="D131" s="9">
        <v>5669.27</v>
      </c>
      <c r="E131" s="8">
        <v>39563</v>
      </c>
      <c r="F131" s="9">
        <v>1863</v>
      </c>
      <c r="G131" s="8">
        <v>1276863</v>
      </c>
      <c r="H131" s="9">
        <v>5669.27</v>
      </c>
      <c r="I131" s="8">
        <v>39563</v>
      </c>
      <c r="J131" s="9">
        <v>1863</v>
      </c>
      <c r="K131" s="10"/>
      <c r="L131" s="11">
        <f t="shared" ref="L131:O131" si="389">SUM(C131+G131)</f>
        <v>2553726</v>
      </c>
      <c r="M131" s="12">
        <f t="shared" si="389"/>
        <v>11338.54</v>
      </c>
      <c r="N131" s="11">
        <f t="shared" si="389"/>
        <v>79126</v>
      </c>
      <c r="O131" s="12">
        <f t="shared" si="389"/>
        <v>3726</v>
      </c>
      <c r="P131" s="30">
        <f t="shared" si="1"/>
        <v>15064.54</v>
      </c>
      <c r="Q131" s="10">
        <v>2198145</v>
      </c>
      <c r="R131" s="10">
        <v>9759.76</v>
      </c>
      <c r="S131" s="28">
        <f t="shared" ref="S131:T131" si="390">Q131-L131</f>
        <v>-355581</v>
      </c>
      <c r="T131" s="30">
        <f t="shared" si="390"/>
        <v>-1578.7800000000007</v>
      </c>
      <c r="U131" s="10">
        <v>107369</v>
      </c>
      <c r="V131" s="10">
        <v>5056.01</v>
      </c>
      <c r="W131" s="28">
        <f t="shared" ref="W131:X131" si="391">U131-N131</f>
        <v>28243</v>
      </c>
      <c r="X131" s="30">
        <f t="shared" si="391"/>
        <v>1330.0100000000002</v>
      </c>
      <c r="Y131" s="30">
        <f t="shared" si="4"/>
        <v>-248.77000000000044</v>
      </c>
      <c r="Z131" s="10"/>
    </row>
    <row r="132" spans="1:26" ht="20.25" customHeight="1">
      <c r="A132" s="5" t="s">
        <v>211</v>
      </c>
      <c r="B132" s="5" t="s">
        <v>30</v>
      </c>
      <c r="C132" s="8">
        <v>1276863</v>
      </c>
      <c r="D132" s="9">
        <v>5669.27</v>
      </c>
      <c r="E132" s="8">
        <v>39563</v>
      </c>
      <c r="F132" s="9">
        <v>1678.24</v>
      </c>
      <c r="G132" s="8">
        <v>1276863</v>
      </c>
      <c r="H132" s="9">
        <v>5669.27</v>
      </c>
      <c r="I132" s="8">
        <v>39563</v>
      </c>
      <c r="J132" s="9">
        <v>1678.24</v>
      </c>
      <c r="K132" s="10"/>
      <c r="L132" s="11">
        <f t="shared" ref="L132:O132" si="392">SUM(C132+G132)</f>
        <v>2553726</v>
      </c>
      <c r="M132" s="12">
        <f t="shared" si="392"/>
        <v>11338.54</v>
      </c>
      <c r="N132" s="11">
        <f t="shared" si="392"/>
        <v>79126</v>
      </c>
      <c r="O132" s="12">
        <f t="shared" si="392"/>
        <v>3356.48</v>
      </c>
      <c r="P132" s="30">
        <f t="shared" si="1"/>
        <v>14695.02</v>
      </c>
      <c r="Q132" s="10">
        <v>2198145</v>
      </c>
      <c r="R132" s="10">
        <v>9759.76</v>
      </c>
      <c r="S132" s="28">
        <f t="shared" ref="S132:T132" si="393">Q132-L132</f>
        <v>-355581</v>
      </c>
      <c r="T132" s="30">
        <f t="shared" si="393"/>
        <v>-1578.7800000000007</v>
      </c>
      <c r="U132" s="10">
        <v>107369</v>
      </c>
      <c r="V132" s="10">
        <v>4554.58</v>
      </c>
      <c r="W132" s="28">
        <f t="shared" ref="W132:X132" si="394">U132-N132</f>
        <v>28243</v>
      </c>
      <c r="X132" s="30">
        <f t="shared" si="394"/>
        <v>1198.0999999999999</v>
      </c>
      <c r="Y132" s="30">
        <f t="shared" si="4"/>
        <v>-380.68000000000075</v>
      </c>
      <c r="Z132" s="10"/>
    </row>
    <row r="133" spans="1:26" ht="20.25" customHeight="1">
      <c r="A133" s="5" t="s">
        <v>106</v>
      </c>
      <c r="B133" s="5" t="s">
        <v>27</v>
      </c>
      <c r="C133" s="8">
        <v>682397</v>
      </c>
      <c r="D133" s="9">
        <v>3073.36</v>
      </c>
      <c r="E133" s="8">
        <v>56214</v>
      </c>
      <c r="F133" s="9">
        <v>2816.37</v>
      </c>
      <c r="G133" s="8">
        <v>682397</v>
      </c>
      <c r="H133" s="9">
        <v>3073.36</v>
      </c>
      <c r="I133" s="8">
        <v>56214</v>
      </c>
      <c r="J133" s="9">
        <v>2816.37</v>
      </c>
      <c r="K133" s="10"/>
      <c r="L133" s="11">
        <f t="shared" ref="L133:O133" si="395">SUM(C133+G133)</f>
        <v>1364794</v>
      </c>
      <c r="M133" s="12">
        <f t="shared" si="395"/>
        <v>6146.72</v>
      </c>
      <c r="N133" s="11">
        <f t="shared" si="395"/>
        <v>112428</v>
      </c>
      <c r="O133" s="12">
        <f t="shared" si="395"/>
        <v>5632.74</v>
      </c>
      <c r="P133" s="30">
        <f t="shared" si="1"/>
        <v>11779.46</v>
      </c>
      <c r="Q133" s="10">
        <v>1057670</v>
      </c>
      <c r="R133" s="10">
        <v>4732.8</v>
      </c>
      <c r="S133" s="28">
        <f t="shared" ref="S133:T133" si="396">Q133-L133</f>
        <v>-307124</v>
      </c>
      <c r="T133" s="30">
        <f t="shared" si="396"/>
        <v>-1413.92</v>
      </c>
      <c r="U133" s="10">
        <v>107883</v>
      </c>
      <c r="V133" s="10">
        <v>5292.53</v>
      </c>
      <c r="W133" s="28">
        <f t="shared" ref="W133:X133" si="397">U133-N133</f>
        <v>-4545</v>
      </c>
      <c r="X133" s="30">
        <f t="shared" si="397"/>
        <v>-340.21000000000004</v>
      </c>
      <c r="Y133" s="30">
        <f t="shared" si="4"/>
        <v>-1754.13</v>
      </c>
      <c r="Z133" s="10"/>
    </row>
    <row r="134" spans="1:26" ht="20.25" customHeight="1">
      <c r="A134" s="5" t="s">
        <v>106</v>
      </c>
      <c r="B134" s="5" t="s">
        <v>30</v>
      </c>
      <c r="C134" s="8">
        <v>582397</v>
      </c>
      <c r="D134" s="9">
        <v>2971.42</v>
      </c>
      <c r="E134" s="8">
        <v>56214</v>
      </c>
      <c r="F134" s="9">
        <v>2436.1</v>
      </c>
      <c r="G134" s="8">
        <v>582397</v>
      </c>
      <c r="H134" s="9">
        <v>2971.42</v>
      </c>
      <c r="I134" s="8">
        <v>56214</v>
      </c>
      <c r="J134" s="9">
        <v>2436.1</v>
      </c>
      <c r="K134" s="10"/>
      <c r="L134" s="11">
        <f t="shared" ref="L134:O134" si="398">SUM(C134+G134)</f>
        <v>1164794</v>
      </c>
      <c r="M134" s="12">
        <f t="shared" si="398"/>
        <v>5942.84</v>
      </c>
      <c r="N134" s="11">
        <f t="shared" si="398"/>
        <v>112428</v>
      </c>
      <c r="O134" s="12">
        <f t="shared" si="398"/>
        <v>4872.2</v>
      </c>
      <c r="P134" s="30">
        <f t="shared" si="1"/>
        <v>10815.04</v>
      </c>
      <c r="Q134" s="10">
        <v>1057670</v>
      </c>
      <c r="R134" s="10">
        <v>4574.05</v>
      </c>
      <c r="S134" s="28">
        <f t="shared" ref="S134:T134" si="399">Q134-L134</f>
        <v>-107124</v>
      </c>
      <c r="T134" s="30">
        <f t="shared" si="399"/>
        <v>-1368.79</v>
      </c>
      <c r="U134" s="10">
        <v>107883</v>
      </c>
      <c r="V134" s="10">
        <v>4620.3500000000004</v>
      </c>
      <c r="W134" s="28">
        <f t="shared" ref="W134:X134" si="400">U134-N134</f>
        <v>-4545</v>
      </c>
      <c r="X134" s="30">
        <f t="shared" si="400"/>
        <v>-251.84999999999945</v>
      </c>
      <c r="Y134" s="30">
        <f t="shared" si="4"/>
        <v>-1620.6399999999994</v>
      </c>
      <c r="Z134" s="10"/>
    </row>
    <row r="135" spans="1:26" ht="20.25" customHeight="1">
      <c r="A135" s="5" t="s">
        <v>107</v>
      </c>
      <c r="B135" s="5" t="s">
        <v>27</v>
      </c>
      <c r="C135" s="8">
        <v>326340</v>
      </c>
      <c r="D135" s="9">
        <v>1525.82</v>
      </c>
      <c r="E135" s="8">
        <v>104739</v>
      </c>
      <c r="F135" s="9">
        <v>5895.34</v>
      </c>
      <c r="G135" s="8">
        <v>326340</v>
      </c>
      <c r="H135" s="9">
        <v>1525.82</v>
      </c>
      <c r="I135" s="8">
        <v>104739</v>
      </c>
      <c r="J135" s="9">
        <v>5895.34</v>
      </c>
      <c r="K135" s="10"/>
      <c r="L135" s="11">
        <f t="shared" ref="L135:O135" si="401">SUM(C135+G135)</f>
        <v>652680</v>
      </c>
      <c r="M135" s="12">
        <f t="shared" si="401"/>
        <v>3051.64</v>
      </c>
      <c r="N135" s="11">
        <f t="shared" si="401"/>
        <v>209478</v>
      </c>
      <c r="O135" s="12">
        <f t="shared" si="401"/>
        <v>11790.68</v>
      </c>
      <c r="P135" s="30">
        <f t="shared" si="1"/>
        <v>14842.32</v>
      </c>
      <c r="Q135" s="10">
        <v>628806</v>
      </c>
      <c r="R135" s="10">
        <v>2921.55</v>
      </c>
      <c r="S135" s="28">
        <f t="shared" ref="S135:T135" si="402">Q135-L135</f>
        <v>-23874</v>
      </c>
      <c r="T135" s="30">
        <f t="shared" si="402"/>
        <v>-130.08999999999969</v>
      </c>
      <c r="U135" s="10">
        <v>192567</v>
      </c>
      <c r="V135" s="10">
        <v>10863.37</v>
      </c>
      <c r="W135" s="28">
        <f t="shared" ref="W135:X135" si="403">U135-N135</f>
        <v>-16911</v>
      </c>
      <c r="X135" s="30">
        <f t="shared" si="403"/>
        <v>-927.30999999999949</v>
      </c>
      <c r="Y135" s="30">
        <f t="shared" si="4"/>
        <v>-1057.3999999999992</v>
      </c>
      <c r="Z135" s="10"/>
    </row>
    <row r="136" spans="1:26" ht="20.25" customHeight="1">
      <c r="A136" s="5" t="s">
        <v>107</v>
      </c>
      <c r="B136" s="5" t="s">
        <v>34</v>
      </c>
      <c r="C136" s="8">
        <v>50020</v>
      </c>
      <c r="D136" s="9">
        <v>303.12</v>
      </c>
      <c r="E136" s="8">
        <v>7968</v>
      </c>
      <c r="F136" s="9">
        <v>563.37</v>
      </c>
      <c r="G136" s="8">
        <v>50020</v>
      </c>
      <c r="H136" s="9">
        <v>339.63</v>
      </c>
      <c r="I136" s="8">
        <v>7968</v>
      </c>
      <c r="J136" s="9">
        <v>630.95000000000005</v>
      </c>
      <c r="K136" s="10"/>
      <c r="L136" s="11">
        <f t="shared" ref="L136:O136" si="404">SUM(C136+G136)</f>
        <v>100040</v>
      </c>
      <c r="M136" s="12">
        <f t="shared" si="404"/>
        <v>642.75</v>
      </c>
      <c r="N136" s="11">
        <f t="shared" si="404"/>
        <v>15936</v>
      </c>
      <c r="O136" s="12">
        <f t="shared" si="404"/>
        <v>1194.3200000000002</v>
      </c>
      <c r="P136" s="30">
        <f t="shared" si="1"/>
        <v>1837.0700000000002</v>
      </c>
      <c r="Q136" s="10">
        <v>95835</v>
      </c>
      <c r="R136" s="10">
        <v>650.71</v>
      </c>
      <c r="S136" s="28">
        <f t="shared" ref="S136:T136" si="405">Q136-L136</f>
        <v>-4205</v>
      </c>
      <c r="T136" s="30">
        <f t="shared" si="405"/>
        <v>7.9600000000000364</v>
      </c>
      <c r="U136" s="10">
        <v>11354</v>
      </c>
      <c r="V136" s="10">
        <v>899.01</v>
      </c>
      <c r="W136" s="28">
        <f t="shared" ref="W136:X136" si="406">U136-N136</f>
        <v>-4582</v>
      </c>
      <c r="X136" s="30">
        <f t="shared" si="406"/>
        <v>-295.31000000000017</v>
      </c>
      <c r="Y136" s="30">
        <f t="shared" si="4"/>
        <v>-287.35000000000014</v>
      </c>
      <c r="Z136" s="10"/>
    </row>
    <row r="137" spans="1:26" ht="20.25" customHeight="1">
      <c r="A137" s="5" t="s">
        <v>107</v>
      </c>
      <c r="B137" s="5" t="s">
        <v>52</v>
      </c>
      <c r="C137" s="8">
        <v>276320</v>
      </c>
      <c r="D137" s="9">
        <v>1146.67</v>
      </c>
      <c r="E137" s="8">
        <v>96771</v>
      </c>
      <c r="F137" s="9">
        <v>4676.1899999999996</v>
      </c>
      <c r="G137" s="8">
        <v>276320</v>
      </c>
      <c r="H137" s="9">
        <v>1146.67</v>
      </c>
      <c r="I137" s="8">
        <v>96771</v>
      </c>
      <c r="J137" s="9">
        <v>4676.1899999999996</v>
      </c>
      <c r="K137" s="10"/>
      <c r="L137" s="11">
        <f t="shared" ref="L137:O137" si="407">SUM(C137+G137)</f>
        <v>552640</v>
      </c>
      <c r="M137" s="12">
        <f t="shared" si="407"/>
        <v>2293.34</v>
      </c>
      <c r="N137" s="11">
        <f t="shared" si="407"/>
        <v>193542</v>
      </c>
      <c r="O137" s="12">
        <f t="shared" si="407"/>
        <v>9352.3799999999992</v>
      </c>
      <c r="P137" s="30">
        <f t="shared" si="1"/>
        <v>11645.72</v>
      </c>
      <c r="Q137" s="10">
        <v>532971</v>
      </c>
      <c r="R137" s="10">
        <v>2195.11</v>
      </c>
      <c r="S137" s="28">
        <f t="shared" ref="S137:T137" si="408">Q137-L137</f>
        <v>-19669</v>
      </c>
      <c r="T137" s="30">
        <f t="shared" si="408"/>
        <v>-98.230000000000018</v>
      </c>
      <c r="U137" s="10">
        <v>181213</v>
      </c>
      <c r="V137" s="10">
        <v>8881.93</v>
      </c>
      <c r="W137" s="28">
        <f t="shared" ref="W137:X137" si="409">U137-N137</f>
        <v>-12329</v>
      </c>
      <c r="X137" s="30">
        <f t="shared" si="409"/>
        <v>-470.44999999999891</v>
      </c>
      <c r="Y137" s="30">
        <f t="shared" si="4"/>
        <v>-568.67999999999893</v>
      </c>
      <c r="Z137" s="10"/>
    </row>
    <row r="138" spans="1:26" ht="20.25" customHeight="1">
      <c r="A138" s="5" t="s">
        <v>108</v>
      </c>
      <c r="B138" s="5" t="s">
        <v>27</v>
      </c>
      <c r="C138" s="8">
        <v>1873124</v>
      </c>
      <c r="D138" s="9">
        <v>8167.47</v>
      </c>
      <c r="E138" s="8">
        <v>212533</v>
      </c>
      <c r="F138" s="9">
        <v>14104.49</v>
      </c>
      <c r="G138" s="8">
        <v>1873124</v>
      </c>
      <c r="H138" s="9">
        <v>8167.47</v>
      </c>
      <c r="I138" s="8">
        <v>212533</v>
      </c>
      <c r="J138" s="9">
        <v>14104.49</v>
      </c>
      <c r="K138" s="10"/>
      <c r="L138" s="11">
        <f t="shared" ref="L138:O138" si="410">SUM(C138+G138)</f>
        <v>3746248</v>
      </c>
      <c r="M138" s="12">
        <f t="shared" si="410"/>
        <v>16334.94</v>
      </c>
      <c r="N138" s="11">
        <f t="shared" si="410"/>
        <v>425066</v>
      </c>
      <c r="O138" s="12">
        <f t="shared" si="410"/>
        <v>28208.98</v>
      </c>
      <c r="P138" s="30">
        <f t="shared" si="1"/>
        <v>44543.92</v>
      </c>
      <c r="Q138" s="10">
        <v>3142419</v>
      </c>
      <c r="R138" s="10">
        <v>13874.45</v>
      </c>
      <c r="S138" s="28">
        <f t="shared" ref="S138:T138" si="411">Q138-L138</f>
        <v>-603829</v>
      </c>
      <c r="T138" s="30">
        <f t="shared" si="411"/>
        <v>-2460.4899999999998</v>
      </c>
      <c r="U138" s="10">
        <v>396885</v>
      </c>
      <c r="V138" s="10">
        <v>26532.25</v>
      </c>
      <c r="W138" s="28">
        <f t="shared" ref="W138:X138" si="412">U138-N138</f>
        <v>-28181</v>
      </c>
      <c r="X138" s="30">
        <f t="shared" si="412"/>
        <v>-1676.7299999999996</v>
      </c>
      <c r="Y138" s="30">
        <f t="shared" si="4"/>
        <v>-4137.2199999999993</v>
      </c>
      <c r="Z138" s="10"/>
    </row>
    <row r="139" spans="1:26" ht="20.25" customHeight="1">
      <c r="A139" s="5" t="s">
        <v>108</v>
      </c>
      <c r="B139" s="5" t="s">
        <v>34</v>
      </c>
      <c r="C139" s="8">
        <v>125859</v>
      </c>
      <c r="D139" s="9">
        <v>762.71</v>
      </c>
      <c r="E139" s="8">
        <v>58867</v>
      </c>
      <c r="F139" s="9">
        <v>4161.8599999999997</v>
      </c>
      <c r="G139" s="8">
        <v>125859</v>
      </c>
      <c r="H139" s="9">
        <v>854.58</v>
      </c>
      <c r="I139" s="8">
        <v>58867</v>
      </c>
      <c r="J139" s="9">
        <v>4661.05</v>
      </c>
      <c r="K139" s="10"/>
      <c r="L139" s="11">
        <f t="shared" ref="L139:O139" si="413">SUM(C139+G139)</f>
        <v>251718</v>
      </c>
      <c r="M139" s="12">
        <f t="shared" si="413"/>
        <v>1617.29</v>
      </c>
      <c r="N139" s="11">
        <f t="shared" si="413"/>
        <v>117734</v>
      </c>
      <c r="O139" s="12">
        <f t="shared" si="413"/>
        <v>8822.91</v>
      </c>
      <c r="P139" s="30">
        <f t="shared" si="1"/>
        <v>10440.200000000001</v>
      </c>
      <c r="Q139" s="10">
        <v>233080</v>
      </c>
      <c r="R139" s="10">
        <v>1582.65</v>
      </c>
      <c r="S139" s="28">
        <f t="shared" ref="S139:T139" si="414">Q139-L139</f>
        <v>-18638</v>
      </c>
      <c r="T139" s="30">
        <f t="shared" si="414"/>
        <v>-34.639999999999873</v>
      </c>
      <c r="U139" s="10">
        <v>118026</v>
      </c>
      <c r="V139" s="10">
        <v>9345.2900000000009</v>
      </c>
      <c r="W139" s="28">
        <f t="shared" ref="W139:X139" si="415">U139-N139</f>
        <v>292</v>
      </c>
      <c r="X139" s="30">
        <f t="shared" si="415"/>
        <v>522.38000000000102</v>
      </c>
      <c r="Y139" s="30">
        <f t="shared" si="4"/>
        <v>487.74000000000115</v>
      </c>
      <c r="Z139" s="10"/>
    </row>
    <row r="140" spans="1:26" ht="20.25" customHeight="1">
      <c r="A140" s="5" t="s">
        <v>108</v>
      </c>
      <c r="B140" s="5" t="s">
        <v>35</v>
      </c>
      <c r="C140" s="8">
        <v>1747267</v>
      </c>
      <c r="D140" s="9">
        <v>7112.84</v>
      </c>
      <c r="E140" s="8">
        <v>153664</v>
      </c>
      <c r="F140" s="9">
        <v>7660.18</v>
      </c>
      <c r="G140" s="8">
        <v>1747267</v>
      </c>
      <c r="H140" s="9">
        <v>7112.84</v>
      </c>
      <c r="I140" s="8">
        <v>153664</v>
      </c>
      <c r="J140" s="9">
        <v>7660.18</v>
      </c>
      <c r="K140" s="10"/>
      <c r="L140" s="11">
        <f t="shared" ref="L140:O140" si="416">SUM(C140+G140)</f>
        <v>3494534</v>
      </c>
      <c r="M140" s="12">
        <f t="shared" si="416"/>
        <v>14225.68</v>
      </c>
      <c r="N140" s="11">
        <f t="shared" si="416"/>
        <v>307328</v>
      </c>
      <c r="O140" s="12">
        <f t="shared" si="416"/>
        <v>15320.36</v>
      </c>
      <c r="P140" s="30">
        <f t="shared" si="1"/>
        <v>29546.04</v>
      </c>
      <c r="Q140" s="10">
        <v>2909339</v>
      </c>
      <c r="R140" s="10">
        <v>11897.64</v>
      </c>
      <c r="S140" s="28">
        <f t="shared" ref="S140:T140" si="417">Q140-L140</f>
        <v>-585195</v>
      </c>
      <c r="T140" s="30">
        <f t="shared" si="417"/>
        <v>-2328.0400000000009</v>
      </c>
      <c r="U140" s="10">
        <v>278859</v>
      </c>
      <c r="V140" s="10">
        <v>13869.73</v>
      </c>
      <c r="W140" s="28">
        <f t="shared" ref="W140:X140" si="418">U140-N140</f>
        <v>-28469</v>
      </c>
      <c r="X140" s="30">
        <f t="shared" si="418"/>
        <v>-1450.630000000001</v>
      </c>
      <c r="Y140" s="30">
        <f t="shared" si="4"/>
        <v>-3778.6700000000019</v>
      </c>
      <c r="Z140" s="10"/>
    </row>
    <row r="141" spans="1:26" ht="20.25" customHeight="1">
      <c r="A141" s="5" t="s">
        <v>140</v>
      </c>
      <c r="B141" s="5" t="s">
        <v>27</v>
      </c>
      <c r="C141" s="8">
        <v>2288359</v>
      </c>
      <c r="D141" s="9">
        <v>8568.98</v>
      </c>
      <c r="E141" s="8">
        <v>259121</v>
      </c>
      <c r="F141" s="9">
        <v>12835.46</v>
      </c>
      <c r="G141" s="8">
        <v>2288359</v>
      </c>
      <c r="H141" s="9">
        <v>8568.98</v>
      </c>
      <c r="I141" s="8">
        <v>259121</v>
      </c>
      <c r="J141" s="9">
        <v>12835.46</v>
      </c>
      <c r="K141" s="10"/>
      <c r="L141" s="11">
        <f t="shared" ref="L141:O141" si="419">SUM(C141+G141)</f>
        <v>4576718</v>
      </c>
      <c r="M141" s="12">
        <f t="shared" si="419"/>
        <v>17137.96</v>
      </c>
      <c r="N141" s="11">
        <f t="shared" si="419"/>
        <v>518242</v>
      </c>
      <c r="O141" s="12">
        <f t="shared" si="419"/>
        <v>25670.92</v>
      </c>
      <c r="P141" s="30">
        <f t="shared" si="1"/>
        <v>42808.88</v>
      </c>
      <c r="Q141" s="10">
        <v>3847863</v>
      </c>
      <c r="R141" s="10">
        <v>14466.23</v>
      </c>
      <c r="S141" s="28">
        <f t="shared" ref="S141:T141" si="420">Q141-L141</f>
        <v>-728855</v>
      </c>
      <c r="T141" s="30">
        <f t="shared" si="420"/>
        <v>-2671.7299999999996</v>
      </c>
      <c r="U141" s="10">
        <v>678266</v>
      </c>
      <c r="V141" s="10">
        <v>33102.85</v>
      </c>
      <c r="W141" s="28">
        <f t="shared" ref="W141:X141" si="421">U141-N141</f>
        <v>160024</v>
      </c>
      <c r="X141" s="30">
        <f t="shared" si="421"/>
        <v>7431.93</v>
      </c>
      <c r="Y141" s="30">
        <f t="shared" si="4"/>
        <v>4760.2000000000007</v>
      </c>
      <c r="Z141" s="10"/>
    </row>
    <row r="142" spans="1:26" ht="20.25" customHeight="1">
      <c r="A142" s="5" t="s">
        <v>140</v>
      </c>
      <c r="B142" s="5" t="s">
        <v>60</v>
      </c>
      <c r="C142" s="8">
        <v>2113695</v>
      </c>
      <c r="D142" s="9">
        <v>7483.25</v>
      </c>
      <c r="E142" s="8">
        <v>181295</v>
      </c>
      <c r="F142" s="9">
        <v>7368.78</v>
      </c>
      <c r="G142" s="8">
        <v>2113695</v>
      </c>
      <c r="H142" s="9">
        <v>7483.25</v>
      </c>
      <c r="I142" s="8">
        <v>181295</v>
      </c>
      <c r="J142" s="9">
        <v>7368.78</v>
      </c>
      <c r="K142" s="10"/>
      <c r="L142" s="11">
        <f t="shared" ref="L142:O142" si="422">SUM(C142+G142)</f>
        <v>4227390</v>
      </c>
      <c r="M142" s="12">
        <f t="shared" si="422"/>
        <v>14966.5</v>
      </c>
      <c r="N142" s="11">
        <f t="shared" si="422"/>
        <v>362590</v>
      </c>
      <c r="O142" s="12">
        <f t="shared" si="422"/>
        <v>14737.56</v>
      </c>
      <c r="P142" s="30">
        <f t="shared" si="1"/>
        <v>29704.059999999998</v>
      </c>
      <c r="Q142" s="10">
        <v>3530718</v>
      </c>
      <c r="R142" s="10">
        <v>12502</v>
      </c>
      <c r="S142" s="28">
        <f t="shared" ref="S142:T142" si="423">Q142-L142</f>
        <v>-696672</v>
      </c>
      <c r="T142" s="30">
        <f t="shared" si="423"/>
        <v>-2464.5</v>
      </c>
      <c r="U142" s="10">
        <v>496697</v>
      </c>
      <c r="V142" s="10">
        <v>20155.63</v>
      </c>
      <c r="W142" s="28">
        <f t="shared" ref="W142:X142" si="424">U142-N142</f>
        <v>134107</v>
      </c>
      <c r="X142" s="30">
        <f t="shared" si="424"/>
        <v>5418.0700000000015</v>
      </c>
      <c r="Y142" s="30">
        <f t="shared" si="4"/>
        <v>2953.5700000000015</v>
      </c>
      <c r="Z142" s="10"/>
    </row>
    <row r="143" spans="1:26" ht="20.25" customHeight="1">
      <c r="A143" s="5" t="s">
        <v>140</v>
      </c>
      <c r="B143" s="5" t="s">
        <v>41</v>
      </c>
      <c r="C143" s="8">
        <v>174662</v>
      </c>
      <c r="D143" s="9">
        <v>925.52</v>
      </c>
      <c r="E143" s="8">
        <v>77828</v>
      </c>
      <c r="F143" s="9">
        <v>4108.58</v>
      </c>
      <c r="G143" s="8">
        <v>174662</v>
      </c>
      <c r="H143" s="9">
        <v>925.52</v>
      </c>
      <c r="I143" s="8">
        <v>77828</v>
      </c>
      <c r="J143" s="9">
        <v>4108.58</v>
      </c>
      <c r="K143" s="10"/>
      <c r="L143" s="11">
        <f t="shared" ref="L143:O143" si="425">SUM(C143+G143)</f>
        <v>349324</v>
      </c>
      <c r="M143" s="12">
        <f t="shared" si="425"/>
        <v>1851.04</v>
      </c>
      <c r="N143" s="11">
        <f t="shared" si="425"/>
        <v>155656</v>
      </c>
      <c r="O143" s="12">
        <f t="shared" si="425"/>
        <v>8217.16</v>
      </c>
      <c r="P143" s="30">
        <f t="shared" si="1"/>
        <v>10068.200000000001</v>
      </c>
      <c r="Q143" s="10">
        <v>317145</v>
      </c>
      <c r="R143" s="10">
        <v>1667.26</v>
      </c>
      <c r="S143" s="28">
        <f t="shared" ref="S143:T143" si="426">Q143-L143</f>
        <v>-32179</v>
      </c>
      <c r="T143" s="30">
        <f t="shared" si="426"/>
        <v>-183.77999999999997</v>
      </c>
      <c r="U143" s="10">
        <v>181569</v>
      </c>
      <c r="V143" s="10">
        <v>9428.14</v>
      </c>
      <c r="W143" s="28">
        <f t="shared" ref="W143:X143" si="427">U143-N143</f>
        <v>25913</v>
      </c>
      <c r="X143" s="30">
        <f t="shared" si="427"/>
        <v>1210.9799999999996</v>
      </c>
      <c r="Y143" s="30">
        <f t="shared" si="4"/>
        <v>1027.1999999999996</v>
      </c>
      <c r="Z143" s="10"/>
    </row>
    <row r="144" spans="1:26" ht="20.25" customHeight="1">
      <c r="A144" s="5" t="s">
        <v>159</v>
      </c>
      <c r="B144" s="5" t="s">
        <v>27</v>
      </c>
      <c r="C144" s="8">
        <v>0</v>
      </c>
      <c r="D144" s="9">
        <v>0</v>
      </c>
      <c r="E144" s="8">
        <v>0</v>
      </c>
      <c r="F144" s="9">
        <v>0</v>
      </c>
      <c r="G144" s="8">
        <v>2998922</v>
      </c>
      <c r="H144" s="9">
        <v>10357.73</v>
      </c>
      <c r="I144" s="8">
        <v>111272</v>
      </c>
      <c r="J144" s="9">
        <v>4599.22</v>
      </c>
      <c r="K144" s="10"/>
      <c r="L144" s="11">
        <f t="shared" ref="L144:O144" si="428">SUM(C144+G144)</f>
        <v>2998922</v>
      </c>
      <c r="M144" s="12">
        <f t="shared" si="428"/>
        <v>10357.73</v>
      </c>
      <c r="N144" s="11">
        <f t="shared" si="428"/>
        <v>111272</v>
      </c>
      <c r="O144" s="12">
        <f t="shared" si="428"/>
        <v>4599.22</v>
      </c>
      <c r="P144" s="30">
        <f t="shared" si="1"/>
        <v>14956.95</v>
      </c>
      <c r="Q144" s="10">
        <v>2928427</v>
      </c>
      <c r="R144" s="10">
        <v>10631.15</v>
      </c>
      <c r="S144" s="28">
        <f t="shared" ref="S144:T144" si="429">Q144-L144</f>
        <v>-70495</v>
      </c>
      <c r="T144" s="30">
        <f t="shared" si="429"/>
        <v>273.42000000000007</v>
      </c>
      <c r="U144" s="10">
        <v>253026</v>
      </c>
      <c r="V144" s="10">
        <v>9475.99</v>
      </c>
      <c r="W144" s="28">
        <f t="shared" ref="W144:X144" si="430">U144-N144</f>
        <v>141754</v>
      </c>
      <c r="X144" s="30">
        <f t="shared" si="430"/>
        <v>4876.7699999999995</v>
      </c>
      <c r="Y144" s="30">
        <f t="shared" si="4"/>
        <v>5150.1899999999996</v>
      </c>
      <c r="Z144" s="10"/>
    </row>
    <row r="145" spans="1:26" ht="20.25" customHeight="1">
      <c r="A145" s="5" t="s">
        <v>159</v>
      </c>
      <c r="B145" s="5" t="s">
        <v>41</v>
      </c>
      <c r="C145" s="8">
        <v>0</v>
      </c>
      <c r="D145" s="9">
        <v>0</v>
      </c>
      <c r="E145" s="8">
        <v>0</v>
      </c>
      <c r="F145" s="9">
        <v>0</v>
      </c>
      <c r="G145" s="8">
        <v>2998922</v>
      </c>
      <c r="H145" s="9">
        <v>9858.24</v>
      </c>
      <c r="I145" s="8">
        <v>111272</v>
      </c>
      <c r="J145" s="9">
        <v>4008.22</v>
      </c>
      <c r="K145" s="10"/>
      <c r="L145" s="11">
        <f t="shared" ref="L145:O145" si="431">SUM(C145+G145)</f>
        <v>2998922</v>
      </c>
      <c r="M145" s="12">
        <f t="shared" si="431"/>
        <v>9858.24</v>
      </c>
      <c r="N145" s="11">
        <f t="shared" si="431"/>
        <v>111272</v>
      </c>
      <c r="O145" s="12">
        <f t="shared" si="431"/>
        <v>4008.22</v>
      </c>
      <c r="P145" s="30">
        <f t="shared" si="1"/>
        <v>13866.46</v>
      </c>
      <c r="Q145" s="10">
        <v>2928427</v>
      </c>
      <c r="R145" s="10">
        <v>9980.26</v>
      </c>
      <c r="S145" s="28">
        <f t="shared" ref="S145:T145" si="432">Q145-L145</f>
        <v>-70495</v>
      </c>
      <c r="T145" s="30">
        <f t="shared" si="432"/>
        <v>122.02000000000044</v>
      </c>
      <c r="U145" s="10">
        <v>253026</v>
      </c>
      <c r="V145" s="10">
        <v>8287.3799999999992</v>
      </c>
      <c r="W145" s="28">
        <f t="shared" ref="W145:X145" si="433">U145-N145</f>
        <v>141754</v>
      </c>
      <c r="X145" s="30">
        <f t="shared" si="433"/>
        <v>4279.16</v>
      </c>
      <c r="Y145" s="30">
        <f t="shared" si="4"/>
        <v>4401.18</v>
      </c>
      <c r="Z145" s="10"/>
    </row>
    <row r="146" spans="1:26" ht="20.25" customHeight="1">
      <c r="A146" s="5" t="s">
        <v>123</v>
      </c>
      <c r="B146" s="5" t="s">
        <v>27</v>
      </c>
      <c r="C146" s="8">
        <v>1230624</v>
      </c>
      <c r="D146" s="9">
        <v>5321.23</v>
      </c>
      <c r="E146" s="8">
        <v>198544</v>
      </c>
      <c r="F146" s="9">
        <v>10671.46</v>
      </c>
      <c r="G146" s="8">
        <v>1230624</v>
      </c>
      <c r="H146" s="9">
        <v>5321.23</v>
      </c>
      <c r="I146" s="8">
        <v>198544</v>
      </c>
      <c r="J146" s="9">
        <v>10671.46</v>
      </c>
      <c r="K146" s="10"/>
      <c r="L146" s="11">
        <f t="shared" ref="L146:O146" si="434">SUM(C146+G146)</f>
        <v>2461248</v>
      </c>
      <c r="M146" s="12">
        <f t="shared" si="434"/>
        <v>10642.46</v>
      </c>
      <c r="N146" s="11">
        <f t="shared" si="434"/>
        <v>397088</v>
      </c>
      <c r="O146" s="12">
        <f t="shared" si="434"/>
        <v>21342.92</v>
      </c>
      <c r="P146" s="30">
        <f t="shared" si="1"/>
        <v>31985.379999999997</v>
      </c>
      <c r="Q146" s="10">
        <v>2005274</v>
      </c>
      <c r="R146" s="10">
        <v>8759.44</v>
      </c>
      <c r="S146" s="28">
        <f t="shared" ref="S146:T146" si="435">Q146-L146</f>
        <v>-455974</v>
      </c>
      <c r="T146" s="30">
        <f t="shared" si="435"/>
        <v>-1883.0199999999986</v>
      </c>
      <c r="U146" s="10">
        <v>391921</v>
      </c>
      <c r="V146" s="10">
        <v>20849.75</v>
      </c>
      <c r="W146" s="28">
        <f t="shared" ref="W146:X146" si="436">U146-N146</f>
        <v>-5167</v>
      </c>
      <c r="X146" s="30">
        <f t="shared" si="436"/>
        <v>-493.16999999999825</v>
      </c>
      <c r="Y146" s="30">
        <f t="shared" si="4"/>
        <v>-2376.1899999999969</v>
      </c>
      <c r="Z146" s="10"/>
    </row>
    <row r="147" spans="1:26" ht="20.25" customHeight="1">
      <c r="A147" s="5" t="s">
        <v>123</v>
      </c>
      <c r="B147" s="5" t="s">
        <v>41</v>
      </c>
      <c r="C147" s="8">
        <v>1230624</v>
      </c>
      <c r="D147" s="9">
        <v>5200.24</v>
      </c>
      <c r="E147" s="8">
        <v>198544</v>
      </c>
      <c r="F147" s="9">
        <v>9204.48</v>
      </c>
      <c r="G147" s="8">
        <v>1230624</v>
      </c>
      <c r="H147" s="9">
        <v>5200.24</v>
      </c>
      <c r="I147" s="8">
        <v>198544</v>
      </c>
      <c r="J147" s="9">
        <v>9204.48</v>
      </c>
      <c r="K147" s="10"/>
      <c r="L147" s="11">
        <f t="shared" ref="L147:O147" si="437">SUM(C147+G147)</f>
        <v>2461248</v>
      </c>
      <c r="M147" s="12">
        <f t="shared" si="437"/>
        <v>10400.48</v>
      </c>
      <c r="N147" s="11">
        <f t="shared" si="437"/>
        <v>397088</v>
      </c>
      <c r="O147" s="12">
        <f t="shared" si="437"/>
        <v>18408.96</v>
      </c>
      <c r="P147" s="30">
        <f t="shared" si="1"/>
        <v>28809.439999999999</v>
      </c>
      <c r="Q147" s="10">
        <v>2005274</v>
      </c>
      <c r="R147" s="10">
        <v>8515.84</v>
      </c>
      <c r="S147" s="28">
        <f t="shared" ref="S147:T147" si="438">Q147-L147</f>
        <v>-455974</v>
      </c>
      <c r="T147" s="30">
        <f t="shared" si="438"/>
        <v>-1884.6399999999994</v>
      </c>
      <c r="U147" s="10">
        <v>391921</v>
      </c>
      <c r="V147" s="10">
        <v>18169.47</v>
      </c>
      <c r="W147" s="28">
        <f t="shared" ref="W147:X147" si="439">U147-N147</f>
        <v>-5167</v>
      </c>
      <c r="X147" s="30">
        <f t="shared" si="439"/>
        <v>-239.48999999999796</v>
      </c>
      <c r="Y147" s="30">
        <f t="shared" si="4"/>
        <v>-2124.1299999999974</v>
      </c>
      <c r="Z147" s="10"/>
    </row>
    <row r="148" spans="1:26" ht="20.25" customHeight="1">
      <c r="A148" s="5" t="s">
        <v>217</v>
      </c>
      <c r="B148" s="5" t="s">
        <v>27</v>
      </c>
      <c r="C148" s="8">
        <v>4069881</v>
      </c>
      <c r="D148" s="9">
        <v>20112.21</v>
      </c>
      <c r="E148" s="8">
        <v>326231</v>
      </c>
      <c r="F148" s="9">
        <v>17664.55</v>
      </c>
      <c r="G148" s="8">
        <v>4069882</v>
      </c>
      <c r="H148" s="9">
        <v>20112.21</v>
      </c>
      <c r="I148" s="8">
        <v>326231</v>
      </c>
      <c r="J148" s="9">
        <v>17664.55</v>
      </c>
      <c r="K148" s="10"/>
      <c r="L148" s="11">
        <f t="shared" ref="L148:O148" si="440">SUM(C148+G148)</f>
        <v>8139763</v>
      </c>
      <c r="M148" s="12">
        <f t="shared" si="440"/>
        <v>40224.42</v>
      </c>
      <c r="N148" s="11">
        <f t="shared" si="440"/>
        <v>652462</v>
      </c>
      <c r="O148" s="12">
        <f t="shared" si="440"/>
        <v>35329.1</v>
      </c>
      <c r="P148" s="30">
        <f t="shared" si="1"/>
        <v>75553.51999999999</v>
      </c>
      <c r="Q148" s="10">
        <v>6969629</v>
      </c>
      <c r="R148" s="10">
        <v>34932.300000000003</v>
      </c>
      <c r="S148" s="28">
        <f t="shared" ref="S148:T148" si="441">Q148-L148</f>
        <v>-1170134</v>
      </c>
      <c r="T148" s="30">
        <f t="shared" si="441"/>
        <v>-5292.1199999999953</v>
      </c>
      <c r="U148" s="10">
        <v>678596</v>
      </c>
      <c r="V148" s="10">
        <v>36657.47</v>
      </c>
      <c r="W148" s="28">
        <f t="shared" ref="W148:X148" si="442">U148-N148</f>
        <v>26134</v>
      </c>
      <c r="X148" s="30">
        <f t="shared" si="442"/>
        <v>1328.3700000000026</v>
      </c>
      <c r="Y148" s="30">
        <f t="shared" si="4"/>
        <v>-3963.7499999999927</v>
      </c>
      <c r="Z148" s="10"/>
    </row>
    <row r="149" spans="1:26" ht="20.25" customHeight="1">
      <c r="A149" s="5" t="s">
        <v>217</v>
      </c>
      <c r="B149" s="5" t="s">
        <v>60</v>
      </c>
      <c r="C149" s="8">
        <v>1968691</v>
      </c>
      <c r="D149" s="9">
        <v>6969.16</v>
      </c>
      <c r="E149" s="8">
        <v>119486</v>
      </c>
      <c r="F149" s="9">
        <v>5718.62</v>
      </c>
      <c r="G149" s="8">
        <v>1968691</v>
      </c>
      <c r="H149" s="9">
        <v>6969.16</v>
      </c>
      <c r="I149" s="8">
        <v>119486</v>
      </c>
      <c r="J149" s="9">
        <v>5718.62</v>
      </c>
      <c r="K149" s="10"/>
      <c r="L149" s="11">
        <f t="shared" ref="L149:O149" si="443">SUM(C149+G149)</f>
        <v>3937382</v>
      </c>
      <c r="M149" s="12">
        <f t="shared" si="443"/>
        <v>13938.32</v>
      </c>
      <c r="N149" s="11">
        <f t="shared" si="443"/>
        <v>238972</v>
      </c>
      <c r="O149" s="12">
        <f t="shared" si="443"/>
        <v>11437.24</v>
      </c>
      <c r="P149" s="30">
        <f t="shared" si="1"/>
        <v>25375.559999999998</v>
      </c>
      <c r="Q149" s="10">
        <v>3406208</v>
      </c>
      <c r="R149" s="10">
        <v>12057.98</v>
      </c>
      <c r="S149" s="28">
        <f t="shared" ref="S149:T149" si="444">Q149-L149</f>
        <v>-531174</v>
      </c>
      <c r="T149" s="30">
        <f t="shared" si="444"/>
        <v>-1880.3400000000001</v>
      </c>
      <c r="U149" s="10">
        <v>226448</v>
      </c>
      <c r="V149" s="10">
        <v>10837.8</v>
      </c>
      <c r="W149" s="28">
        <f t="shared" ref="W149:X149" si="445">U149-N149</f>
        <v>-12524</v>
      </c>
      <c r="X149" s="30">
        <f t="shared" si="445"/>
        <v>-599.44000000000051</v>
      </c>
      <c r="Y149" s="30">
        <f t="shared" si="4"/>
        <v>-2479.7800000000007</v>
      </c>
      <c r="Z149" s="10"/>
    </row>
    <row r="150" spans="1:26" ht="20.25" customHeight="1">
      <c r="A150" s="5" t="s">
        <v>217</v>
      </c>
      <c r="B150" s="5" t="s">
        <v>41</v>
      </c>
      <c r="C150" s="8">
        <v>1421997</v>
      </c>
      <c r="D150" s="9">
        <v>5075.1099999999997</v>
      </c>
      <c r="E150" s="8">
        <v>113953</v>
      </c>
      <c r="F150" s="9">
        <v>5179.2299999999996</v>
      </c>
      <c r="G150" s="8">
        <v>1421997</v>
      </c>
      <c r="H150" s="9">
        <v>5075.1099999999997</v>
      </c>
      <c r="I150" s="8">
        <v>113953</v>
      </c>
      <c r="J150" s="9">
        <v>5179.2299999999996</v>
      </c>
      <c r="K150" s="10"/>
      <c r="L150" s="11">
        <f t="shared" ref="L150:O150" si="446">SUM(C150+G150)</f>
        <v>2843994</v>
      </c>
      <c r="M150" s="12">
        <f t="shared" si="446"/>
        <v>10150.219999999999</v>
      </c>
      <c r="N150" s="11">
        <f t="shared" si="446"/>
        <v>227906</v>
      </c>
      <c r="O150" s="12">
        <f t="shared" si="446"/>
        <v>10358.459999999999</v>
      </c>
      <c r="P150" s="30">
        <f t="shared" si="1"/>
        <v>20508.68</v>
      </c>
      <c r="Q150" s="10">
        <v>2339118</v>
      </c>
      <c r="R150" s="10">
        <v>8350.7999999999993</v>
      </c>
      <c r="S150" s="28">
        <f t="shared" ref="S150:T150" si="447">Q150-L150</f>
        <v>-504876</v>
      </c>
      <c r="T150" s="30">
        <f t="shared" si="447"/>
        <v>-1799.42</v>
      </c>
      <c r="U150" s="10">
        <v>263331</v>
      </c>
      <c r="V150" s="10">
        <v>11968.39</v>
      </c>
      <c r="W150" s="28">
        <f t="shared" ref="W150:X150" si="448">U150-N150</f>
        <v>35425</v>
      </c>
      <c r="X150" s="30">
        <f t="shared" si="448"/>
        <v>1609.9300000000003</v>
      </c>
      <c r="Y150" s="30">
        <f t="shared" si="4"/>
        <v>-189.48999999999978</v>
      </c>
      <c r="Z150" s="10"/>
    </row>
    <row r="151" spans="1:26" ht="20.25" customHeight="1">
      <c r="A151" s="5" t="s">
        <v>217</v>
      </c>
      <c r="B151" s="5" t="s">
        <v>28</v>
      </c>
      <c r="C151" s="8">
        <v>660115</v>
      </c>
      <c r="D151" s="9">
        <v>6271.09</v>
      </c>
      <c r="E151" s="8">
        <v>45503</v>
      </c>
      <c r="F151" s="9">
        <v>2730.18</v>
      </c>
      <c r="G151" s="8">
        <v>660114</v>
      </c>
      <c r="H151" s="9">
        <v>6271.09</v>
      </c>
      <c r="I151" s="8">
        <v>45503</v>
      </c>
      <c r="J151" s="9">
        <v>2730.18</v>
      </c>
      <c r="K151" s="10"/>
      <c r="L151" s="11">
        <f t="shared" ref="L151:O151" si="449">SUM(C151+G151)</f>
        <v>1320229</v>
      </c>
      <c r="M151" s="12">
        <f t="shared" si="449"/>
        <v>12542.18</v>
      </c>
      <c r="N151" s="11">
        <f t="shared" si="449"/>
        <v>91006</v>
      </c>
      <c r="O151" s="12">
        <f t="shared" si="449"/>
        <v>5460.36</v>
      </c>
      <c r="P151" s="30">
        <f t="shared" si="1"/>
        <v>18002.54</v>
      </c>
      <c r="Q151" s="10">
        <v>1185379</v>
      </c>
      <c r="R151" s="10">
        <v>11261.19</v>
      </c>
      <c r="S151" s="28">
        <f t="shared" ref="S151:T151" si="450">Q151-L151</f>
        <v>-134850</v>
      </c>
      <c r="T151" s="30">
        <f t="shared" si="450"/>
        <v>-1280.9899999999998</v>
      </c>
      <c r="U151" s="10">
        <v>93002</v>
      </c>
      <c r="V151" s="10">
        <v>5580.12</v>
      </c>
      <c r="W151" s="28">
        <f t="shared" ref="W151:X151" si="451">U151-N151</f>
        <v>1996</v>
      </c>
      <c r="X151" s="30">
        <f t="shared" si="451"/>
        <v>119.76000000000022</v>
      </c>
      <c r="Y151" s="30">
        <f t="shared" si="4"/>
        <v>-1161.2299999999996</v>
      </c>
      <c r="Z151" s="10"/>
    </row>
    <row r="152" spans="1:26" ht="20.25" customHeight="1">
      <c r="A152" s="5" t="s">
        <v>217</v>
      </c>
      <c r="B152" s="5" t="s">
        <v>42</v>
      </c>
      <c r="C152" s="8">
        <v>19084</v>
      </c>
      <c r="D152" s="9">
        <v>145.03</v>
      </c>
      <c r="E152" s="8">
        <v>47288</v>
      </c>
      <c r="F152" s="9">
        <v>1891.5</v>
      </c>
      <c r="G152" s="8">
        <v>19084</v>
      </c>
      <c r="H152" s="9">
        <v>145.03</v>
      </c>
      <c r="I152" s="8">
        <v>47288</v>
      </c>
      <c r="J152" s="9">
        <v>1891.5</v>
      </c>
      <c r="K152" s="10"/>
      <c r="L152" s="11">
        <f t="shared" ref="L152:O152" si="452">SUM(C152+G152)</f>
        <v>38168</v>
      </c>
      <c r="M152" s="12">
        <f t="shared" si="452"/>
        <v>290.06</v>
      </c>
      <c r="N152" s="11">
        <f t="shared" si="452"/>
        <v>94576</v>
      </c>
      <c r="O152" s="12">
        <f t="shared" si="452"/>
        <v>3783</v>
      </c>
      <c r="P152" s="30">
        <f t="shared" si="1"/>
        <v>4073.06</v>
      </c>
      <c r="Q152" s="10">
        <v>38924</v>
      </c>
      <c r="R152" s="10">
        <v>295.82</v>
      </c>
      <c r="S152" s="28">
        <f t="shared" ref="S152:T152" si="453">Q152-L152</f>
        <v>756</v>
      </c>
      <c r="T152" s="30">
        <f t="shared" si="453"/>
        <v>5.7599999999999909</v>
      </c>
      <c r="U152" s="10">
        <v>95815</v>
      </c>
      <c r="V152" s="10">
        <v>3832.6</v>
      </c>
      <c r="W152" s="28">
        <f t="shared" ref="W152:X152" si="454">U152-N152</f>
        <v>1239</v>
      </c>
      <c r="X152" s="30">
        <f t="shared" si="454"/>
        <v>49.599999999999909</v>
      </c>
      <c r="Y152" s="30">
        <f t="shared" si="4"/>
        <v>55.3599999999999</v>
      </c>
      <c r="Z152" s="10"/>
    </row>
    <row r="153" spans="1:26" ht="20.25" customHeight="1">
      <c r="A153" s="5" t="s">
        <v>141</v>
      </c>
      <c r="B153" s="5" t="s">
        <v>27</v>
      </c>
      <c r="C153" s="8">
        <v>1516134</v>
      </c>
      <c r="D153" s="9">
        <v>6296.15</v>
      </c>
      <c r="E153" s="8">
        <v>90775</v>
      </c>
      <c r="F153" s="9">
        <v>4753.8900000000003</v>
      </c>
      <c r="G153" s="8">
        <v>3032268</v>
      </c>
      <c r="H153" s="9">
        <v>12592.31</v>
      </c>
      <c r="I153" s="8">
        <v>181550</v>
      </c>
      <c r="J153" s="9">
        <v>9507.7900000000009</v>
      </c>
      <c r="K153" s="10"/>
      <c r="L153" s="11">
        <f t="shared" ref="L153:O153" si="455">SUM(C153+G153)</f>
        <v>4548402</v>
      </c>
      <c r="M153" s="12">
        <f t="shared" si="455"/>
        <v>18888.46</v>
      </c>
      <c r="N153" s="11">
        <f t="shared" si="455"/>
        <v>272325</v>
      </c>
      <c r="O153" s="12">
        <f t="shared" si="455"/>
        <v>14261.68</v>
      </c>
      <c r="P153" s="30">
        <f t="shared" si="1"/>
        <v>33150.14</v>
      </c>
      <c r="Q153" s="10">
        <v>3984836</v>
      </c>
      <c r="R153" s="10">
        <v>17312.580000000002</v>
      </c>
      <c r="S153" s="28">
        <f t="shared" ref="S153:T153" si="456">Q153-L153</f>
        <v>-563566</v>
      </c>
      <c r="T153" s="30">
        <f t="shared" si="456"/>
        <v>-1575.8799999999974</v>
      </c>
      <c r="U153" s="10">
        <v>353365</v>
      </c>
      <c r="V153" s="10">
        <v>18384.16</v>
      </c>
      <c r="W153" s="28">
        <f t="shared" ref="W153:X153" si="457">U153-N153</f>
        <v>81040</v>
      </c>
      <c r="X153" s="30">
        <f t="shared" si="457"/>
        <v>4122.4799999999996</v>
      </c>
      <c r="Y153" s="30">
        <f t="shared" si="4"/>
        <v>2546.6000000000022</v>
      </c>
      <c r="Z153" s="10"/>
    </row>
    <row r="154" spans="1:26" ht="20.25" customHeight="1">
      <c r="A154" s="5" t="s">
        <v>141</v>
      </c>
      <c r="B154" s="5" t="s">
        <v>60</v>
      </c>
      <c r="C154" s="8">
        <v>1516134</v>
      </c>
      <c r="D154" s="9">
        <v>6041.69</v>
      </c>
      <c r="E154" s="8">
        <v>90775</v>
      </c>
      <c r="F154" s="9">
        <v>4238.5</v>
      </c>
      <c r="G154" s="8">
        <v>3032268</v>
      </c>
      <c r="H154" s="9">
        <v>12083.37</v>
      </c>
      <c r="I154" s="8">
        <v>181550</v>
      </c>
      <c r="J154" s="9">
        <v>8477</v>
      </c>
      <c r="K154" s="10"/>
      <c r="L154" s="11">
        <f t="shared" ref="L154:O154" si="458">SUM(C154+G154)</f>
        <v>4548402</v>
      </c>
      <c r="M154" s="12">
        <f t="shared" si="458"/>
        <v>18125.060000000001</v>
      </c>
      <c r="N154" s="11">
        <f t="shared" si="458"/>
        <v>272325</v>
      </c>
      <c r="O154" s="12">
        <f t="shared" si="458"/>
        <v>12715.5</v>
      </c>
      <c r="P154" s="30">
        <f t="shared" si="1"/>
        <v>30840.560000000001</v>
      </c>
      <c r="Q154" s="10">
        <v>3984836</v>
      </c>
      <c r="R154" s="10">
        <v>16437.38</v>
      </c>
      <c r="S154" s="28">
        <f t="shared" ref="S154:T154" si="459">Q154-L154</f>
        <v>-563566</v>
      </c>
      <c r="T154" s="30">
        <f t="shared" si="459"/>
        <v>-1687.6800000000003</v>
      </c>
      <c r="U154" s="10">
        <v>353365</v>
      </c>
      <c r="V154" s="10">
        <v>16414.46</v>
      </c>
      <c r="W154" s="28">
        <f t="shared" ref="W154:X154" si="460">U154-N154</f>
        <v>81040</v>
      </c>
      <c r="X154" s="30">
        <f t="shared" si="460"/>
        <v>3698.9599999999991</v>
      </c>
      <c r="Y154" s="30">
        <f t="shared" si="4"/>
        <v>2011.2799999999988</v>
      </c>
      <c r="Z154" s="10"/>
    </row>
    <row r="155" spans="1:26" ht="20.25" customHeight="1">
      <c r="A155" s="5" t="s">
        <v>129</v>
      </c>
      <c r="B155" s="5" t="s">
        <v>27</v>
      </c>
      <c r="C155" s="8">
        <v>2132211</v>
      </c>
      <c r="D155" s="9">
        <v>6960.07</v>
      </c>
      <c r="E155" s="8">
        <v>75656</v>
      </c>
      <c r="F155" s="9">
        <v>4176.47</v>
      </c>
      <c r="G155" s="8">
        <v>2107326</v>
      </c>
      <c r="H155" s="9">
        <v>6855.37</v>
      </c>
      <c r="I155" s="8">
        <v>66896</v>
      </c>
      <c r="J155" s="9">
        <v>3787.52</v>
      </c>
      <c r="K155" s="10"/>
      <c r="L155" s="11">
        <f t="shared" ref="L155:O155" si="461">SUM(C155+G155)</f>
        <v>4239537</v>
      </c>
      <c r="M155" s="12">
        <f t="shared" si="461"/>
        <v>13815.439999999999</v>
      </c>
      <c r="N155" s="11">
        <f t="shared" si="461"/>
        <v>142552</v>
      </c>
      <c r="O155" s="12">
        <f t="shared" si="461"/>
        <v>7963.99</v>
      </c>
      <c r="P155" s="30">
        <f t="shared" si="1"/>
        <v>21779.43</v>
      </c>
      <c r="Q155" s="10">
        <v>3181711</v>
      </c>
      <c r="R155" s="10">
        <v>10371.4</v>
      </c>
      <c r="S155" s="28">
        <f t="shared" ref="S155:T155" si="462">Q155-L155</f>
        <v>-1057826</v>
      </c>
      <c r="T155" s="30">
        <f t="shared" si="462"/>
        <v>-3444.0399999999991</v>
      </c>
      <c r="U155" s="10">
        <v>172043</v>
      </c>
      <c r="V155" s="10">
        <v>10128.08</v>
      </c>
      <c r="W155" s="28">
        <f t="shared" ref="W155:X155" si="463">U155-N155</f>
        <v>29491</v>
      </c>
      <c r="X155" s="30">
        <f t="shared" si="463"/>
        <v>2164.09</v>
      </c>
      <c r="Y155" s="30">
        <f t="shared" si="4"/>
        <v>-1279.9499999999989</v>
      </c>
      <c r="Z155" s="10"/>
    </row>
    <row r="156" spans="1:26" ht="20.25" customHeight="1">
      <c r="A156" s="5" t="s">
        <v>129</v>
      </c>
      <c r="B156" s="5" t="s">
        <v>41</v>
      </c>
      <c r="C156" s="8">
        <v>2132211</v>
      </c>
      <c r="D156" s="9">
        <v>6712.34</v>
      </c>
      <c r="E156" s="8">
        <v>75656</v>
      </c>
      <c r="F156" s="9">
        <v>3580.73</v>
      </c>
      <c r="G156" s="8">
        <v>2107326</v>
      </c>
      <c r="H156" s="9">
        <v>6607.64</v>
      </c>
      <c r="I156" s="8">
        <v>66896</v>
      </c>
      <c r="J156" s="9">
        <v>3230.33</v>
      </c>
      <c r="K156" s="10"/>
      <c r="L156" s="11">
        <f t="shared" ref="L156:O156" si="464">SUM(C156+G156)</f>
        <v>4239537</v>
      </c>
      <c r="M156" s="12">
        <f t="shared" si="464"/>
        <v>13319.98</v>
      </c>
      <c r="N156" s="11">
        <f t="shared" si="464"/>
        <v>142552</v>
      </c>
      <c r="O156" s="12">
        <f t="shared" si="464"/>
        <v>6811.0599999999995</v>
      </c>
      <c r="P156" s="30">
        <f t="shared" si="1"/>
        <v>20131.04</v>
      </c>
      <c r="Q156" s="10">
        <v>3181711</v>
      </c>
      <c r="R156" s="10">
        <v>10026.08</v>
      </c>
      <c r="S156" s="28">
        <f t="shared" ref="S156:T156" si="465">Q156-L156</f>
        <v>-1057826</v>
      </c>
      <c r="T156" s="30">
        <f t="shared" si="465"/>
        <v>-3293.8999999999996</v>
      </c>
      <c r="U156" s="10">
        <v>172043</v>
      </c>
      <c r="V156" s="10">
        <v>8570.6</v>
      </c>
      <c r="W156" s="28">
        <f t="shared" ref="W156:X156" si="466">U156-N156</f>
        <v>29491</v>
      </c>
      <c r="X156" s="30">
        <f t="shared" si="466"/>
        <v>1759.5400000000009</v>
      </c>
      <c r="Y156" s="30">
        <f t="shared" si="4"/>
        <v>-1534.3599999999988</v>
      </c>
      <c r="Z156" s="10"/>
    </row>
    <row r="157" spans="1:26" ht="20.25" customHeight="1">
      <c r="A157" s="5" t="s">
        <v>197</v>
      </c>
      <c r="B157" s="5" t="s">
        <v>27</v>
      </c>
      <c r="C157" s="8">
        <v>988696</v>
      </c>
      <c r="D157" s="9">
        <v>3772.53</v>
      </c>
      <c r="E157" s="8">
        <v>36912</v>
      </c>
      <c r="F157" s="9">
        <v>2033.46</v>
      </c>
      <c r="G157" s="8">
        <v>1977391</v>
      </c>
      <c r="H157" s="9">
        <v>7545.05</v>
      </c>
      <c r="I157" s="8">
        <v>73823</v>
      </c>
      <c r="J157" s="9">
        <v>4066.92</v>
      </c>
      <c r="K157" s="10"/>
      <c r="L157" s="11">
        <f t="shared" ref="L157:O157" si="467">SUM(C157+G157)</f>
        <v>2966087</v>
      </c>
      <c r="M157" s="12">
        <f t="shared" si="467"/>
        <v>11317.58</v>
      </c>
      <c r="N157" s="11">
        <f t="shared" si="467"/>
        <v>110735</v>
      </c>
      <c r="O157" s="12">
        <f t="shared" si="467"/>
        <v>6100.38</v>
      </c>
      <c r="P157" s="30">
        <f t="shared" si="1"/>
        <v>17417.96</v>
      </c>
      <c r="Q157" s="10">
        <v>2709455</v>
      </c>
      <c r="R157" s="10">
        <v>10914.46</v>
      </c>
      <c r="S157" s="28">
        <f t="shared" ref="S157:T157" si="468">Q157-L157</f>
        <v>-256632</v>
      </c>
      <c r="T157" s="30">
        <f t="shared" si="468"/>
        <v>-403.1200000000008</v>
      </c>
      <c r="U157" s="10">
        <v>259499</v>
      </c>
      <c r="V157" s="10">
        <v>14306.57</v>
      </c>
      <c r="W157" s="28">
        <f t="shared" ref="W157:X157" si="469">U157-N157</f>
        <v>148764</v>
      </c>
      <c r="X157" s="30">
        <f t="shared" si="469"/>
        <v>8206.1899999999987</v>
      </c>
      <c r="Y157" s="30">
        <f t="shared" si="4"/>
        <v>7803.0699999999979</v>
      </c>
      <c r="Z157" s="10"/>
    </row>
    <row r="158" spans="1:26" ht="20.25" customHeight="1">
      <c r="A158" s="5" t="s">
        <v>197</v>
      </c>
      <c r="B158" s="5" t="s">
        <v>41</v>
      </c>
      <c r="C158" s="8">
        <v>988696</v>
      </c>
      <c r="D158" s="9">
        <v>3619</v>
      </c>
      <c r="E158" s="8">
        <v>36912</v>
      </c>
      <c r="F158" s="9">
        <v>1776.26</v>
      </c>
      <c r="G158" s="8">
        <v>1977391</v>
      </c>
      <c r="H158" s="9">
        <v>7238</v>
      </c>
      <c r="I158" s="8">
        <v>73823</v>
      </c>
      <c r="J158" s="9">
        <v>3552.52</v>
      </c>
      <c r="K158" s="10"/>
      <c r="L158" s="11">
        <f t="shared" ref="L158:O158" si="470">SUM(C158+G158)</f>
        <v>2966087</v>
      </c>
      <c r="M158" s="12">
        <f t="shared" si="470"/>
        <v>10857</v>
      </c>
      <c r="N158" s="11">
        <f t="shared" si="470"/>
        <v>110735</v>
      </c>
      <c r="O158" s="12">
        <f t="shared" si="470"/>
        <v>5328.78</v>
      </c>
      <c r="P158" s="30">
        <f t="shared" si="1"/>
        <v>16185.779999999999</v>
      </c>
      <c r="Q158" s="10">
        <v>2709455</v>
      </c>
      <c r="R158" s="10">
        <v>10312.26</v>
      </c>
      <c r="S158" s="28">
        <f t="shared" ref="S158:T158" si="471">Q158-L158</f>
        <v>-256632</v>
      </c>
      <c r="T158" s="30">
        <f t="shared" si="471"/>
        <v>-544.73999999999978</v>
      </c>
      <c r="U158" s="10">
        <v>259499</v>
      </c>
      <c r="V158" s="10">
        <v>12474.61</v>
      </c>
      <c r="W158" s="28">
        <f t="shared" ref="W158:X158" si="472">U158-N158</f>
        <v>148764</v>
      </c>
      <c r="X158" s="30">
        <f t="shared" si="472"/>
        <v>7145.8300000000008</v>
      </c>
      <c r="Y158" s="30">
        <f t="shared" si="4"/>
        <v>6601.0900000000011</v>
      </c>
      <c r="Z158" s="10"/>
    </row>
    <row r="159" spans="1:26" ht="20.25" customHeight="1">
      <c r="A159" s="5" t="s">
        <v>218</v>
      </c>
      <c r="B159" s="5" t="s">
        <v>27</v>
      </c>
      <c r="C159" s="8">
        <v>130488</v>
      </c>
      <c r="D159" s="9">
        <v>514.12</v>
      </c>
      <c r="E159" s="8">
        <v>15695</v>
      </c>
      <c r="F159" s="9">
        <v>700.31</v>
      </c>
      <c r="G159" s="8">
        <v>130488</v>
      </c>
      <c r="H159" s="9">
        <v>514.12</v>
      </c>
      <c r="I159" s="8">
        <v>15695</v>
      </c>
      <c r="J159" s="9">
        <v>700.31</v>
      </c>
      <c r="K159" s="10"/>
      <c r="L159" s="11">
        <f t="shared" ref="L159:O159" si="473">SUM(C159+G159)</f>
        <v>260976</v>
      </c>
      <c r="M159" s="12">
        <f t="shared" si="473"/>
        <v>1028.24</v>
      </c>
      <c r="N159" s="11">
        <f t="shared" si="473"/>
        <v>31390</v>
      </c>
      <c r="O159" s="12">
        <f t="shared" si="473"/>
        <v>1400.62</v>
      </c>
      <c r="P159" s="30">
        <f t="shared" si="1"/>
        <v>2428.8599999999997</v>
      </c>
      <c r="Q159" s="10">
        <v>178806</v>
      </c>
      <c r="R159" s="10">
        <v>704.5</v>
      </c>
      <c r="S159" s="28">
        <f t="shared" ref="S159:T159" si="474">Q159-L159</f>
        <v>-82170</v>
      </c>
      <c r="T159" s="30">
        <f t="shared" si="474"/>
        <v>-323.74</v>
      </c>
      <c r="U159" s="10">
        <v>29950</v>
      </c>
      <c r="V159" s="10">
        <v>1336.37</v>
      </c>
      <c r="W159" s="28">
        <f t="shared" ref="W159:X159" si="475">U159-N159</f>
        <v>-1440</v>
      </c>
      <c r="X159" s="30">
        <f t="shared" si="475"/>
        <v>-64.25</v>
      </c>
      <c r="Y159" s="30">
        <f t="shared" si="4"/>
        <v>-387.99</v>
      </c>
      <c r="Z159" s="10"/>
    </row>
    <row r="160" spans="1:26" ht="20.25" customHeight="1">
      <c r="A160" s="5" t="s">
        <v>218</v>
      </c>
      <c r="B160" s="5" t="s">
        <v>42</v>
      </c>
      <c r="C160" s="8">
        <v>130488</v>
      </c>
      <c r="D160" s="9">
        <v>508.9</v>
      </c>
      <c r="E160" s="8">
        <v>15695</v>
      </c>
      <c r="F160" s="9">
        <v>624.66</v>
      </c>
      <c r="G160" s="8">
        <v>130488</v>
      </c>
      <c r="H160" s="9">
        <v>508.9</v>
      </c>
      <c r="I160" s="8">
        <v>15695</v>
      </c>
      <c r="J160" s="9">
        <v>624.66</v>
      </c>
      <c r="K160" s="10"/>
      <c r="L160" s="11">
        <f t="shared" ref="L160:O160" si="476">SUM(C160+G160)</f>
        <v>260976</v>
      </c>
      <c r="M160" s="12">
        <f t="shared" si="476"/>
        <v>1017.8</v>
      </c>
      <c r="N160" s="11">
        <f t="shared" si="476"/>
        <v>31390</v>
      </c>
      <c r="O160" s="12">
        <f t="shared" si="476"/>
        <v>1249.32</v>
      </c>
      <c r="P160" s="30">
        <f t="shared" si="1"/>
        <v>2267.12</v>
      </c>
      <c r="Q160" s="10">
        <v>178806</v>
      </c>
      <c r="R160" s="10">
        <v>697.35</v>
      </c>
      <c r="S160" s="28">
        <f t="shared" ref="S160:T160" si="477">Q160-L160</f>
        <v>-82170</v>
      </c>
      <c r="T160" s="30">
        <f t="shared" si="477"/>
        <v>-320.44999999999993</v>
      </c>
      <c r="U160" s="10">
        <v>29950</v>
      </c>
      <c r="V160" s="10">
        <v>1192.01</v>
      </c>
      <c r="W160" s="28">
        <f t="shared" ref="W160:X160" si="478">U160-N160</f>
        <v>-1440</v>
      </c>
      <c r="X160" s="30">
        <f t="shared" si="478"/>
        <v>-57.309999999999945</v>
      </c>
      <c r="Y160" s="30">
        <f t="shared" si="4"/>
        <v>-377.75999999999988</v>
      </c>
      <c r="Z160" s="10"/>
    </row>
    <row r="161" spans="1:26" ht="20.25" customHeight="1">
      <c r="A161" s="5" t="s">
        <v>112</v>
      </c>
      <c r="B161" s="5" t="s">
        <v>27</v>
      </c>
      <c r="C161" s="8">
        <v>14965</v>
      </c>
      <c r="D161" s="9">
        <v>58.36</v>
      </c>
      <c r="E161" s="8">
        <v>0</v>
      </c>
      <c r="F161" s="9">
        <v>0</v>
      </c>
      <c r="G161" s="8">
        <v>14965</v>
      </c>
      <c r="H161" s="9">
        <v>58.36</v>
      </c>
      <c r="I161" s="8">
        <v>0</v>
      </c>
      <c r="J161" s="9">
        <v>0</v>
      </c>
      <c r="K161" s="10"/>
      <c r="L161" s="11">
        <f t="shared" ref="L161:O161" si="479">SUM(C161+G161)</f>
        <v>29930</v>
      </c>
      <c r="M161" s="12">
        <f t="shared" si="479"/>
        <v>116.72</v>
      </c>
      <c r="N161" s="11">
        <f t="shared" si="479"/>
        <v>0</v>
      </c>
      <c r="O161" s="12">
        <f t="shared" si="479"/>
        <v>0</v>
      </c>
      <c r="P161" s="30">
        <f t="shared" si="1"/>
        <v>116.72</v>
      </c>
      <c r="Q161" s="10">
        <v>22221</v>
      </c>
      <c r="R161" s="10">
        <v>86.66</v>
      </c>
      <c r="S161" s="28">
        <f t="shared" ref="S161:T161" si="480">Q161-L161</f>
        <v>-7709</v>
      </c>
      <c r="T161" s="30">
        <f t="shared" si="480"/>
        <v>-30.060000000000002</v>
      </c>
      <c r="U161" s="10">
        <v>0</v>
      </c>
      <c r="V161" s="10">
        <v>0</v>
      </c>
      <c r="W161" s="28">
        <f t="shared" ref="W161:X161" si="481">U161-N161</f>
        <v>0</v>
      </c>
      <c r="X161" s="30">
        <f t="shared" si="481"/>
        <v>0</v>
      </c>
      <c r="Y161" s="30">
        <f t="shared" si="4"/>
        <v>-30.060000000000002</v>
      </c>
      <c r="Z161" s="10"/>
    </row>
    <row r="162" spans="1:26" ht="20.25" customHeight="1">
      <c r="A162" s="5" t="s">
        <v>112</v>
      </c>
      <c r="B162" s="5" t="s">
        <v>35</v>
      </c>
      <c r="C162" s="8">
        <v>14965</v>
      </c>
      <c r="D162" s="9">
        <v>58.36</v>
      </c>
      <c r="E162" s="28">
        <v>0</v>
      </c>
      <c r="F162" s="9">
        <v>0</v>
      </c>
      <c r="G162" s="28">
        <v>14965</v>
      </c>
      <c r="H162" s="9">
        <v>58.36</v>
      </c>
      <c r="I162" s="28">
        <v>0</v>
      </c>
      <c r="J162" s="9">
        <v>0</v>
      </c>
      <c r="K162" s="10"/>
      <c r="L162" s="11">
        <f t="shared" ref="L162:O162" si="482">SUM(C162+G162)</f>
        <v>29930</v>
      </c>
      <c r="M162" s="12">
        <f t="shared" si="482"/>
        <v>116.72</v>
      </c>
      <c r="N162" s="11">
        <f t="shared" si="482"/>
        <v>0</v>
      </c>
      <c r="O162" s="12">
        <f t="shared" si="482"/>
        <v>0</v>
      </c>
      <c r="P162" s="30">
        <f t="shared" si="1"/>
        <v>116.72</v>
      </c>
      <c r="Q162" s="10">
        <v>22221</v>
      </c>
      <c r="R162" s="10">
        <v>86.66</v>
      </c>
      <c r="S162" s="28">
        <f t="shared" ref="S162:T162" si="483">Q162-L162</f>
        <v>-7709</v>
      </c>
      <c r="T162" s="30">
        <f t="shared" si="483"/>
        <v>-30.060000000000002</v>
      </c>
      <c r="U162" s="10">
        <v>0</v>
      </c>
      <c r="V162" s="10">
        <v>0</v>
      </c>
      <c r="W162" s="28">
        <f t="shared" ref="W162:X162" si="484">U162-N162</f>
        <v>0</v>
      </c>
      <c r="X162" s="30">
        <f t="shared" si="484"/>
        <v>0</v>
      </c>
      <c r="Y162" s="30">
        <f t="shared" si="4"/>
        <v>-30.060000000000002</v>
      </c>
      <c r="Z162" s="10"/>
    </row>
    <row r="163" spans="1:26" ht="20.25" customHeight="1">
      <c r="A163" s="10" t="s">
        <v>212</v>
      </c>
      <c r="B163" s="10" t="s">
        <v>27</v>
      </c>
      <c r="C163" s="28">
        <v>168265</v>
      </c>
      <c r="D163" s="30">
        <v>715.12</v>
      </c>
      <c r="E163" s="28">
        <v>31572</v>
      </c>
      <c r="F163" s="30">
        <v>1263.8499999999999</v>
      </c>
      <c r="G163" s="28">
        <v>168265</v>
      </c>
      <c r="H163" s="30">
        <v>715.12</v>
      </c>
      <c r="I163" s="28">
        <v>31572</v>
      </c>
      <c r="J163" s="30">
        <v>1263.8499999999999</v>
      </c>
      <c r="K163" s="10"/>
      <c r="L163" s="11">
        <f t="shared" ref="L163:O163" si="485">SUM(C163+G163)</f>
        <v>336530</v>
      </c>
      <c r="M163" s="12">
        <f t="shared" si="485"/>
        <v>1430.24</v>
      </c>
      <c r="N163" s="11">
        <f t="shared" si="485"/>
        <v>63144</v>
      </c>
      <c r="O163" s="12">
        <f t="shared" si="485"/>
        <v>2527.6999999999998</v>
      </c>
      <c r="P163" s="30">
        <f t="shared" si="1"/>
        <v>3957.9399999999996</v>
      </c>
      <c r="Q163" s="10">
        <v>266508</v>
      </c>
      <c r="R163" s="10">
        <v>1123.3399999999999</v>
      </c>
      <c r="S163" s="28">
        <f t="shared" ref="S163:T163" si="486">Q163-L163</f>
        <v>-70022</v>
      </c>
      <c r="T163" s="30">
        <f t="shared" si="486"/>
        <v>-306.90000000000009</v>
      </c>
      <c r="U163" s="10">
        <v>62922</v>
      </c>
      <c r="V163" s="10">
        <v>2518.77</v>
      </c>
      <c r="W163" s="28">
        <f t="shared" ref="W163:X163" si="487">U163-N163</f>
        <v>-222</v>
      </c>
      <c r="X163" s="30">
        <f t="shared" si="487"/>
        <v>-8.9299999999998363</v>
      </c>
      <c r="Y163" s="30">
        <f t="shared" si="4"/>
        <v>-315.82999999999993</v>
      </c>
      <c r="Z163" s="10"/>
    </row>
    <row r="164" spans="1:26" ht="20.25" customHeight="1">
      <c r="A164" s="10" t="s">
        <v>212</v>
      </c>
      <c r="B164" s="10" t="s">
        <v>30</v>
      </c>
      <c r="C164" s="28">
        <v>168265</v>
      </c>
      <c r="D164" s="30">
        <v>713.98</v>
      </c>
      <c r="E164" s="8">
        <v>31572</v>
      </c>
      <c r="F164" s="30">
        <v>1138.5</v>
      </c>
      <c r="G164" s="8">
        <v>168265</v>
      </c>
      <c r="H164" s="30">
        <v>713.98</v>
      </c>
      <c r="I164" s="8">
        <v>31572</v>
      </c>
      <c r="J164" s="30">
        <v>1138.5</v>
      </c>
      <c r="K164" s="10"/>
      <c r="L164" s="11">
        <f t="shared" ref="L164:O164" si="488">SUM(C164+G164)</f>
        <v>336530</v>
      </c>
      <c r="M164" s="12">
        <f t="shared" si="488"/>
        <v>1427.96</v>
      </c>
      <c r="N164" s="11">
        <f t="shared" si="488"/>
        <v>63144</v>
      </c>
      <c r="O164" s="12">
        <f t="shared" si="488"/>
        <v>2277</v>
      </c>
      <c r="P164" s="30">
        <f t="shared" si="1"/>
        <v>3704.96</v>
      </c>
      <c r="Q164" s="10">
        <v>266508</v>
      </c>
      <c r="R164" s="10">
        <v>1123.31</v>
      </c>
      <c r="S164" s="28">
        <f t="shared" ref="S164:T164" si="489">Q164-L164</f>
        <v>-70022</v>
      </c>
      <c r="T164" s="30">
        <f t="shared" si="489"/>
        <v>-304.65000000000009</v>
      </c>
      <c r="U164" s="10">
        <v>62922</v>
      </c>
      <c r="V164" s="10">
        <v>2268.9699999999998</v>
      </c>
      <c r="W164" s="28">
        <f t="shared" ref="W164:X164" si="490">U164-N164</f>
        <v>-222</v>
      </c>
      <c r="X164" s="30">
        <f t="shared" si="490"/>
        <v>-8.0300000000002001</v>
      </c>
      <c r="Y164" s="30">
        <f t="shared" si="4"/>
        <v>-312.68000000000029</v>
      </c>
      <c r="Z164" s="10"/>
    </row>
    <row r="165" spans="1:26" ht="20.2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38"/>
      <c r="M165" s="38"/>
      <c r="N165" s="38"/>
      <c r="O165" s="38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0.2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38"/>
      <c r="M166" s="38"/>
      <c r="N166" s="38"/>
      <c r="O166" s="38"/>
      <c r="P166" s="10"/>
      <c r="Q166" s="28">
        <f>SUM(Q2:Q164)</f>
        <v>411605231</v>
      </c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0.2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38"/>
      <c r="M167" s="38"/>
      <c r="N167" s="38"/>
      <c r="O167" s="38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0.2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38"/>
      <c r="M168" s="38"/>
      <c r="N168" s="38"/>
      <c r="O168" s="38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0.2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38"/>
      <c r="M169" s="38"/>
      <c r="N169" s="38"/>
      <c r="O169" s="38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0.2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38"/>
      <c r="M170" s="38"/>
      <c r="N170" s="38"/>
      <c r="O170" s="38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0.2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38"/>
      <c r="M171" s="38"/>
      <c r="N171" s="38"/>
      <c r="O171" s="38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0.2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38"/>
      <c r="M172" s="38"/>
      <c r="N172" s="38"/>
      <c r="O172" s="38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0.2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38"/>
      <c r="M173" s="38"/>
      <c r="N173" s="38"/>
      <c r="O173" s="38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0.2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38"/>
      <c r="M174" s="38"/>
      <c r="N174" s="38"/>
      <c r="O174" s="38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0.2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38"/>
      <c r="M175" s="38"/>
      <c r="N175" s="38"/>
      <c r="O175" s="38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0.2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38"/>
      <c r="M176" s="38"/>
      <c r="N176" s="38"/>
      <c r="O176" s="38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20.2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38"/>
      <c r="M177" s="38"/>
      <c r="N177" s="38"/>
      <c r="O177" s="38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0.2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38"/>
      <c r="M178" s="38"/>
      <c r="N178" s="38"/>
      <c r="O178" s="38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20.2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38"/>
      <c r="M179" s="38"/>
      <c r="N179" s="38"/>
      <c r="O179" s="38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0.2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38"/>
      <c r="M180" s="38"/>
      <c r="N180" s="38"/>
      <c r="O180" s="38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0.2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38"/>
      <c r="M181" s="38"/>
      <c r="N181" s="38"/>
      <c r="O181" s="38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0.2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38"/>
      <c r="M182" s="38"/>
      <c r="N182" s="38"/>
      <c r="O182" s="38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0.2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38"/>
      <c r="M183" s="38"/>
      <c r="N183" s="38"/>
      <c r="O183" s="38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0.2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38"/>
      <c r="M184" s="38"/>
      <c r="N184" s="38"/>
      <c r="O184" s="38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0.2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38"/>
      <c r="M185" s="38"/>
      <c r="N185" s="38"/>
      <c r="O185" s="38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0.2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38"/>
      <c r="M186" s="38"/>
      <c r="N186" s="38"/>
      <c r="O186" s="38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20.2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38"/>
      <c r="M187" s="38"/>
      <c r="N187" s="38"/>
      <c r="O187" s="38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0.2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38"/>
      <c r="M188" s="38"/>
      <c r="N188" s="38"/>
      <c r="O188" s="38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0.2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38"/>
      <c r="M189" s="38"/>
      <c r="N189" s="38"/>
      <c r="O189" s="38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0.2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38"/>
      <c r="M190" s="38"/>
      <c r="N190" s="38"/>
      <c r="O190" s="38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0.2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38"/>
      <c r="M191" s="38"/>
      <c r="N191" s="38"/>
      <c r="O191" s="38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0.2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38"/>
      <c r="M192" s="38"/>
      <c r="N192" s="38"/>
      <c r="O192" s="38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0.2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38"/>
      <c r="M193" s="38"/>
      <c r="N193" s="38"/>
      <c r="O193" s="38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0.2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38"/>
      <c r="M194" s="38"/>
      <c r="N194" s="38"/>
      <c r="O194" s="38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0.2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38"/>
      <c r="M195" s="38"/>
      <c r="N195" s="38"/>
      <c r="O195" s="38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0.2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38"/>
      <c r="M196" s="38"/>
      <c r="N196" s="38"/>
      <c r="O196" s="38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0.2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38"/>
      <c r="M197" s="38"/>
      <c r="N197" s="38"/>
      <c r="O197" s="38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0.2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38"/>
      <c r="M198" s="38"/>
      <c r="N198" s="38"/>
      <c r="O198" s="38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0.2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38"/>
      <c r="M199" s="38"/>
      <c r="N199" s="38"/>
      <c r="O199" s="38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0.2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38"/>
      <c r="M200" s="38"/>
      <c r="N200" s="38"/>
      <c r="O200" s="38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0.2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38"/>
      <c r="M201" s="38"/>
      <c r="N201" s="38"/>
      <c r="O201" s="38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20.2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38"/>
      <c r="M202" s="38"/>
      <c r="N202" s="38"/>
      <c r="O202" s="38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20.2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38"/>
      <c r="M203" s="38"/>
      <c r="N203" s="38"/>
      <c r="O203" s="38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20.2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38"/>
      <c r="M204" s="38"/>
      <c r="N204" s="38"/>
      <c r="O204" s="38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20.2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38"/>
      <c r="M205" s="38"/>
      <c r="N205" s="38"/>
      <c r="O205" s="38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20.2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38"/>
      <c r="M206" s="38"/>
      <c r="N206" s="38"/>
      <c r="O206" s="38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20.2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38"/>
      <c r="M207" s="38"/>
      <c r="N207" s="38"/>
      <c r="O207" s="38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20.2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38"/>
      <c r="M208" s="38"/>
      <c r="N208" s="38"/>
      <c r="O208" s="38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20.2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38"/>
      <c r="M209" s="38"/>
      <c r="N209" s="38"/>
      <c r="O209" s="38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20.2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38"/>
      <c r="M210" s="38"/>
      <c r="N210" s="38"/>
      <c r="O210" s="38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20.2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38"/>
      <c r="M211" s="38"/>
      <c r="N211" s="38"/>
      <c r="O211" s="38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20.2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38"/>
      <c r="M212" s="38"/>
      <c r="N212" s="38"/>
      <c r="O212" s="38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20.2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38"/>
      <c r="M213" s="38"/>
      <c r="N213" s="38"/>
      <c r="O213" s="38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20.2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38"/>
      <c r="M214" s="38"/>
      <c r="N214" s="38"/>
      <c r="O214" s="38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20.2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38"/>
      <c r="M215" s="38"/>
      <c r="N215" s="38"/>
      <c r="O215" s="38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20.2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38"/>
      <c r="M216" s="38"/>
      <c r="N216" s="38"/>
      <c r="O216" s="38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20.2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38"/>
      <c r="M217" s="38"/>
      <c r="N217" s="38"/>
      <c r="O217" s="38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20.2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38"/>
      <c r="M218" s="38"/>
      <c r="N218" s="38"/>
      <c r="O218" s="38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20.2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38"/>
      <c r="M219" s="38"/>
      <c r="N219" s="38"/>
      <c r="O219" s="38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20.2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38"/>
      <c r="M220" s="38"/>
      <c r="N220" s="38"/>
      <c r="O220" s="38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20.2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38"/>
      <c r="M221" s="38"/>
      <c r="N221" s="38"/>
      <c r="O221" s="38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20.2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38"/>
      <c r="M222" s="38"/>
      <c r="N222" s="38"/>
      <c r="O222" s="38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20.2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38"/>
      <c r="M223" s="38"/>
      <c r="N223" s="38"/>
      <c r="O223" s="38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20.2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38"/>
      <c r="M224" s="38"/>
      <c r="N224" s="38"/>
      <c r="O224" s="38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20.2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38"/>
      <c r="M225" s="38"/>
      <c r="N225" s="38"/>
      <c r="O225" s="38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20.2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38"/>
      <c r="M226" s="38"/>
      <c r="N226" s="38"/>
      <c r="O226" s="38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20.2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38"/>
      <c r="M227" s="38"/>
      <c r="N227" s="38"/>
      <c r="O227" s="38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20.2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38"/>
      <c r="M228" s="38"/>
      <c r="N228" s="38"/>
      <c r="O228" s="38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20.2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38"/>
      <c r="M229" s="38"/>
      <c r="N229" s="38"/>
      <c r="O229" s="38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20.2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38"/>
      <c r="M230" s="38"/>
      <c r="N230" s="38"/>
      <c r="O230" s="38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20.2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38"/>
      <c r="M231" s="38"/>
      <c r="N231" s="38"/>
      <c r="O231" s="38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20.2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38"/>
      <c r="M232" s="38"/>
      <c r="N232" s="38"/>
      <c r="O232" s="38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20.2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38"/>
      <c r="M233" s="38"/>
      <c r="N233" s="38"/>
      <c r="O233" s="38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20.2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38"/>
      <c r="M234" s="38"/>
      <c r="N234" s="38"/>
      <c r="O234" s="38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20.2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38"/>
      <c r="M235" s="38"/>
      <c r="N235" s="38"/>
      <c r="O235" s="38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20.2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38"/>
      <c r="M236" s="38"/>
      <c r="N236" s="38"/>
      <c r="O236" s="38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20.2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38"/>
      <c r="M237" s="38"/>
      <c r="N237" s="38"/>
      <c r="O237" s="38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20.2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38"/>
      <c r="M238" s="38"/>
      <c r="N238" s="38"/>
      <c r="O238" s="38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20.2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38"/>
      <c r="M239" s="38"/>
      <c r="N239" s="38"/>
      <c r="O239" s="38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20.2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38"/>
      <c r="M240" s="38"/>
      <c r="N240" s="38"/>
      <c r="O240" s="38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20.2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38"/>
      <c r="M241" s="38"/>
      <c r="N241" s="38"/>
      <c r="O241" s="38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20.2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38"/>
      <c r="M242" s="38"/>
      <c r="N242" s="38"/>
      <c r="O242" s="38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20.2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38"/>
      <c r="M243" s="38"/>
      <c r="N243" s="38"/>
      <c r="O243" s="38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20.2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38"/>
      <c r="M244" s="38"/>
      <c r="N244" s="38"/>
      <c r="O244" s="38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20.2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38"/>
      <c r="M245" s="38"/>
      <c r="N245" s="38"/>
      <c r="O245" s="38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20.2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38"/>
      <c r="M246" s="38"/>
      <c r="N246" s="38"/>
      <c r="O246" s="38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20.2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38"/>
      <c r="M247" s="38"/>
      <c r="N247" s="38"/>
      <c r="O247" s="38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20.2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38"/>
      <c r="M248" s="38"/>
      <c r="N248" s="38"/>
      <c r="O248" s="38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20.2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38"/>
      <c r="M249" s="38"/>
      <c r="N249" s="38"/>
      <c r="O249" s="38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20.2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38"/>
      <c r="M250" s="38"/>
      <c r="N250" s="38"/>
      <c r="O250" s="38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20.2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38"/>
      <c r="M251" s="38"/>
      <c r="N251" s="38"/>
      <c r="O251" s="38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20.2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38"/>
      <c r="M252" s="38"/>
      <c r="N252" s="38"/>
      <c r="O252" s="38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20.2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38"/>
      <c r="M253" s="38"/>
      <c r="N253" s="38"/>
      <c r="O253" s="38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20.2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38"/>
      <c r="M254" s="38"/>
      <c r="N254" s="38"/>
      <c r="O254" s="38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20.2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38"/>
      <c r="M255" s="38"/>
      <c r="N255" s="38"/>
      <c r="O255" s="38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20.2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38"/>
      <c r="M256" s="38"/>
      <c r="N256" s="38"/>
      <c r="O256" s="38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20.2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38"/>
      <c r="M257" s="38"/>
      <c r="N257" s="38"/>
      <c r="O257" s="38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20.2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38"/>
      <c r="M258" s="38"/>
      <c r="N258" s="38"/>
      <c r="O258" s="38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20.2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38"/>
      <c r="M259" s="38"/>
      <c r="N259" s="38"/>
      <c r="O259" s="38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20.2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38"/>
      <c r="M260" s="38"/>
      <c r="N260" s="38"/>
      <c r="O260" s="38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20.2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38"/>
      <c r="M261" s="38"/>
      <c r="N261" s="38"/>
      <c r="O261" s="38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20.2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38"/>
      <c r="M262" s="38"/>
      <c r="N262" s="38"/>
      <c r="O262" s="38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20.2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38"/>
      <c r="M263" s="38"/>
      <c r="N263" s="38"/>
      <c r="O263" s="38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20.2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38"/>
      <c r="M264" s="38"/>
      <c r="N264" s="38"/>
      <c r="O264" s="38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20.2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38"/>
      <c r="M265" s="38"/>
      <c r="N265" s="38"/>
      <c r="O265" s="38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20.2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38"/>
      <c r="M266" s="38"/>
      <c r="N266" s="38"/>
      <c r="O266" s="38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20.2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38"/>
      <c r="M267" s="38"/>
      <c r="N267" s="38"/>
      <c r="O267" s="38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20.2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38"/>
      <c r="M268" s="38"/>
      <c r="N268" s="38"/>
      <c r="O268" s="38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20.2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38"/>
      <c r="M269" s="38"/>
      <c r="N269" s="38"/>
      <c r="O269" s="38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20.2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38"/>
      <c r="M270" s="38"/>
      <c r="N270" s="38"/>
      <c r="O270" s="38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20.2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38"/>
      <c r="M271" s="38"/>
      <c r="N271" s="38"/>
      <c r="O271" s="38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20.2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38"/>
      <c r="M272" s="38"/>
      <c r="N272" s="38"/>
      <c r="O272" s="38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20.2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38"/>
      <c r="M273" s="38"/>
      <c r="N273" s="38"/>
      <c r="O273" s="38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20.2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38"/>
      <c r="M274" s="38"/>
      <c r="N274" s="38"/>
      <c r="O274" s="38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20.2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38"/>
      <c r="M275" s="38"/>
      <c r="N275" s="38"/>
      <c r="O275" s="38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20.2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38"/>
      <c r="M276" s="38"/>
      <c r="N276" s="38"/>
      <c r="O276" s="38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20.2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38"/>
      <c r="M277" s="38"/>
      <c r="N277" s="38"/>
      <c r="O277" s="38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20.2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38"/>
      <c r="M278" s="38"/>
      <c r="N278" s="38"/>
      <c r="O278" s="38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20.2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38"/>
      <c r="M279" s="38"/>
      <c r="N279" s="38"/>
      <c r="O279" s="38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20.2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38"/>
      <c r="M280" s="38"/>
      <c r="N280" s="38"/>
      <c r="O280" s="38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20.2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38"/>
      <c r="M281" s="38"/>
      <c r="N281" s="38"/>
      <c r="O281" s="38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20.2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38"/>
      <c r="M282" s="38"/>
      <c r="N282" s="38"/>
      <c r="O282" s="38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20.2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38"/>
      <c r="M283" s="38"/>
      <c r="N283" s="38"/>
      <c r="O283" s="38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20.2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38"/>
      <c r="M284" s="38"/>
      <c r="N284" s="38"/>
      <c r="O284" s="38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20.2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38"/>
      <c r="M285" s="38"/>
      <c r="N285" s="38"/>
      <c r="O285" s="38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20.2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38"/>
      <c r="M286" s="38"/>
      <c r="N286" s="38"/>
      <c r="O286" s="38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20.2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38"/>
      <c r="M287" s="38"/>
      <c r="N287" s="38"/>
      <c r="O287" s="38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20.2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38"/>
      <c r="M288" s="38"/>
      <c r="N288" s="38"/>
      <c r="O288" s="38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20.2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38"/>
      <c r="M289" s="38"/>
      <c r="N289" s="38"/>
      <c r="O289" s="38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20.2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38"/>
      <c r="M290" s="38"/>
      <c r="N290" s="38"/>
      <c r="O290" s="38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20.2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38"/>
      <c r="M291" s="38"/>
      <c r="N291" s="38"/>
      <c r="O291" s="38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20.2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38"/>
      <c r="M292" s="38"/>
      <c r="N292" s="38"/>
      <c r="O292" s="38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20.2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38"/>
      <c r="M293" s="38"/>
      <c r="N293" s="38"/>
      <c r="O293" s="38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20.2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38"/>
      <c r="M294" s="38"/>
      <c r="N294" s="38"/>
      <c r="O294" s="38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20.2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38"/>
      <c r="M295" s="38"/>
      <c r="N295" s="38"/>
      <c r="O295" s="38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20.2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38"/>
      <c r="M296" s="38"/>
      <c r="N296" s="38"/>
      <c r="O296" s="38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20.2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38"/>
      <c r="M297" s="38"/>
      <c r="N297" s="38"/>
      <c r="O297" s="38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20.2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38"/>
      <c r="M298" s="38"/>
      <c r="N298" s="38"/>
      <c r="O298" s="38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20.2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38"/>
      <c r="M299" s="38"/>
      <c r="N299" s="38"/>
      <c r="O299" s="38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20.2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38"/>
      <c r="M300" s="38"/>
      <c r="N300" s="38"/>
      <c r="O300" s="38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20.2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38"/>
      <c r="M301" s="38"/>
      <c r="N301" s="38"/>
      <c r="O301" s="38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20.2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38"/>
      <c r="M302" s="38"/>
      <c r="N302" s="38"/>
      <c r="O302" s="38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20.2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38"/>
      <c r="M303" s="38"/>
      <c r="N303" s="38"/>
      <c r="O303" s="38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20.2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38"/>
      <c r="M304" s="38"/>
      <c r="N304" s="38"/>
      <c r="O304" s="38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20.2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38"/>
      <c r="M305" s="38"/>
      <c r="N305" s="38"/>
      <c r="O305" s="38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20.2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38"/>
      <c r="M306" s="38"/>
      <c r="N306" s="38"/>
      <c r="O306" s="38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20.2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38"/>
      <c r="M307" s="38"/>
      <c r="N307" s="38"/>
      <c r="O307" s="38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20.2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38"/>
      <c r="M308" s="38"/>
      <c r="N308" s="38"/>
      <c r="O308" s="38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20.2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38"/>
      <c r="M309" s="38"/>
      <c r="N309" s="38"/>
      <c r="O309" s="38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20.2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38"/>
      <c r="M310" s="38"/>
      <c r="N310" s="38"/>
      <c r="O310" s="38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20.2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38"/>
      <c r="M311" s="38"/>
      <c r="N311" s="38"/>
      <c r="O311" s="38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20.2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38"/>
      <c r="M312" s="38"/>
      <c r="N312" s="38"/>
      <c r="O312" s="38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20.2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38"/>
      <c r="M313" s="38"/>
      <c r="N313" s="38"/>
      <c r="O313" s="38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20.2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38"/>
      <c r="M314" s="38"/>
      <c r="N314" s="38"/>
      <c r="O314" s="38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20.2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38"/>
      <c r="M315" s="38"/>
      <c r="N315" s="38"/>
      <c r="O315" s="38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20.2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38"/>
      <c r="M316" s="38"/>
      <c r="N316" s="38"/>
      <c r="O316" s="38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20.2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38"/>
      <c r="M317" s="38"/>
      <c r="N317" s="38"/>
      <c r="O317" s="38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20.2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38"/>
      <c r="M318" s="38"/>
      <c r="N318" s="38"/>
      <c r="O318" s="38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20.2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38"/>
      <c r="M319" s="38"/>
      <c r="N319" s="38"/>
      <c r="O319" s="38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20.2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38"/>
      <c r="M320" s="38"/>
      <c r="N320" s="38"/>
      <c r="O320" s="38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20.2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38"/>
      <c r="M321" s="38"/>
      <c r="N321" s="38"/>
      <c r="O321" s="38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20.2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38"/>
      <c r="M322" s="38"/>
      <c r="N322" s="38"/>
      <c r="O322" s="38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20.2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38"/>
      <c r="M323" s="38"/>
      <c r="N323" s="38"/>
      <c r="O323" s="38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20.2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38"/>
      <c r="M324" s="38"/>
      <c r="N324" s="38"/>
      <c r="O324" s="38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20.2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38"/>
      <c r="M325" s="38"/>
      <c r="N325" s="38"/>
      <c r="O325" s="38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20.2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38"/>
      <c r="M326" s="38"/>
      <c r="N326" s="38"/>
      <c r="O326" s="38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20.2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38"/>
      <c r="M327" s="38"/>
      <c r="N327" s="38"/>
      <c r="O327" s="38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20.2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38"/>
      <c r="M328" s="38"/>
      <c r="N328" s="38"/>
      <c r="O328" s="38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20.2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38"/>
      <c r="M329" s="38"/>
      <c r="N329" s="38"/>
      <c r="O329" s="38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20.2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38"/>
      <c r="M330" s="38"/>
      <c r="N330" s="38"/>
      <c r="O330" s="38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20.2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38"/>
      <c r="M331" s="38"/>
      <c r="N331" s="38"/>
      <c r="O331" s="38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20.2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38"/>
      <c r="M332" s="38"/>
      <c r="N332" s="38"/>
      <c r="O332" s="38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20.2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38"/>
      <c r="M333" s="38"/>
      <c r="N333" s="38"/>
      <c r="O333" s="38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20.2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38"/>
      <c r="M334" s="38"/>
      <c r="N334" s="38"/>
      <c r="O334" s="38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20.2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38"/>
      <c r="M335" s="38"/>
      <c r="N335" s="38"/>
      <c r="O335" s="38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20.2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38"/>
      <c r="M336" s="38"/>
      <c r="N336" s="38"/>
      <c r="O336" s="38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20.2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38"/>
      <c r="M337" s="38"/>
      <c r="N337" s="38"/>
      <c r="O337" s="38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20.2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38"/>
      <c r="M338" s="38"/>
      <c r="N338" s="38"/>
      <c r="O338" s="38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20.2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38"/>
      <c r="M339" s="38"/>
      <c r="N339" s="38"/>
      <c r="O339" s="38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20.2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38"/>
      <c r="M340" s="38"/>
      <c r="N340" s="38"/>
      <c r="O340" s="38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20.2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38"/>
      <c r="M341" s="38"/>
      <c r="N341" s="38"/>
      <c r="O341" s="38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20.2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38"/>
      <c r="M342" s="38"/>
      <c r="N342" s="38"/>
      <c r="O342" s="38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20.2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38"/>
      <c r="M343" s="38"/>
      <c r="N343" s="38"/>
      <c r="O343" s="38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20.2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38"/>
      <c r="M344" s="38"/>
      <c r="N344" s="38"/>
      <c r="O344" s="38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20.2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38"/>
      <c r="M345" s="38"/>
      <c r="N345" s="38"/>
      <c r="O345" s="38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20.2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38"/>
      <c r="M346" s="38"/>
      <c r="N346" s="38"/>
      <c r="O346" s="38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20.2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38"/>
      <c r="M347" s="38"/>
      <c r="N347" s="38"/>
      <c r="O347" s="38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20.2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38"/>
      <c r="M348" s="38"/>
      <c r="N348" s="38"/>
      <c r="O348" s="38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20.2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38"/>
      <c r="M349" s="38"/>
      <c r="N349" s="38"/>
      <c r="O349" s="38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20.2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38"/>
      <c r="M350" s="38"/>
      <c r="N350" s="38"/>
      <c r="O350" s="38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20.2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38"/>
      <c r="M351" s="38"/>
      <c r="N351" s="38"/>
      <c r="O351" s="38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20.2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38"/>
      <c r="M352" s="38"/>
      <c r="N352" s="38"/>
      <c r="O352" s="38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20.2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38"/>
      <c r="M353" s="38"/>
      <c r="N353" s="38"/>
      <c r="O353" s="38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20.2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38"/>
      <c r="M354" s="38"/>
      <c r="N354" s="38"/>
      <c r="O354" s="38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20.2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38"/>
      <c r="M355" s="38"/>
      <c r="N355" s="38"/>
      <c r="O355" s="38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20.2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38"/>
      <c r="M356" s="38"/>
      <c r="N356" s="38"/>
      <c r="O356" s="38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20.2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38"/>
      <c r="M357" s="38"/>
      <c r="N357" s="38"/>
      <c r="O357" s="38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20.2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38"/>
      <c r="M358" s="38"/>
      <c r="N358" s="38"/>
      <c r="O358" s="38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20.2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38"/>
      <c r="M359" s="38"/>
      <c r="N359" s="38"/>
      <c r="O359" s="38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20.2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38"/>
      <c r="M360" s="38"/>
      <c r="N360" s="38"/>
      <c r="O360" s="38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20.2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38"/>
      <c r="M361" s="38"/>
      <c r="N361" s="38"/>
      <c r="O361" s="38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20.2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38"/>
      <c r="M362" s="38"/>
      <c r="N362" s="38"/>
      <c r="O362" s="38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20.2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38"/>
      <c r="M363" s="38"/>
      <c r="N363" s="38"/>
      <c r="O363" s="38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20.2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38"/>
      <c r="M364" s="38"/>
      <c r="N364" s="38"/>
      <c r="O364" s="38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20.2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38"/>
      <c r="M365" s="38"/>
      <c r="N365" s="38"/>
      <c r="O365" s="38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20.2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38"/>
      <c r="M366" s="38"/>
      <c r="N366" s="38"/>
      <c r="O366" s="38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/>
    <row r="368" spans="1:26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F164" xr:uid="{00000000-0009-0000-0000-000004000000}"/>
  <pageMargins left="0.25" right="0.25" top="0.5" bottom="0.5" header="0" footer="0"/>
  <pageSetup fitToHeight="0" orientation="portrait"/>
  <headerFooter>
    <oddFooter>&amp;Rpage&amp;P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20-21</vt:lpstr>
      <vt:lpstr>19-20</vt:lpstr>
      <vt:lpstr>18-19</vt:lpstr>
      <vt:lpstr>17-18</vt:lpstr>
      <vt:lpstr>16-17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Sallie</cp:lastModifiedBy>
  <dcterms:modified xsi:type="dcterms:W3CDTF">2020-08-25T00:47:42Z</dcterms:modified>
</cp:coreProperties>
</file>